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00" windowHeight="6810" activeTab="1"/>
  </bookViews>
  <sheets>
    <sheet name="Доходи" sheetId="1" r:id="rId1"/>
    <sheet name="Видатки" sheetId="2" r:id="rId2"/>
  </sheets>
  <definedNames>
    <definedName name="_xlnm.Print_Area" localSheetId="1">'Видатки'!$A$1:$Q$25</definedName>
    <definedName name="_xlnm.Print_Area" localSheetId="0">'Доходи'!#REF!</definedName>
  </definedNames>
  <calcPr fullCalcOnLoad="1"/>
</workbook>
</file>

<file path=xl/sharedStrings.xml><?xml version="1.0" encoding="utf-8"?>
<sst xmlns="http://schemas.openxmlformats.org/spreadsheetml/2006/main" count="118" uniqueCount="84">
  <si>
    <t>Код</t>
  </si>
  <si>
    <t>Разом</t>
  </si>
  <si>
    <t>Видатки бюджету за функціональною структурою (за шестизначним кодом)</t>
  </si>
  <si>
    <t>Освiта</t>
  </si>
  <si>
    <t>Охорона здоров'я</t>
  </si>
  <si>
    <t>Соцiальний захист та соцiальне забезпечення</t>
  </si>
  <si>
    <t>Культура i мистецтво</t>
  </si>
  <si>
    <t>Фізична культура і спорт</t>
  </si>
  <si>
    <t>170000</t>
  </si>
  <si>
    <t>Видатки, не віднесені до основних груп</t>
  </si>
  <si>
    <t>Кошти, що передаються до бюджетів інших рівнів</t>
  </si>
  <si>
    <t>ВСЬОГО</t>
  </si>
  <si>
    <t>Загальний фонд</t>
  </si>
  <si>
    <t>Спеціальний фонд</t>
  </si>
  <si>
    <t>Процент виконання</t>
  </si>
  <si>
    <t>Додаток 2</t>
  </si>
  <si>
    <t>Будiвництво</t>
  </si>
  <si>
    <t xml:space="preserve"> </t>
  </si>
  <si>
    <t xml:space="preserve">         </t>
  </si>
  <si>
    <t xml:space="preserve">                                                                                                                                           </t>
  </si>
  <si>
    <t xml:space="preserve">Найменування доходів                                                                                </t>
  </si>
  <si>
    <t>Податкові надходження</t>
  </si>
  <si>
    <t>Неподаткові надходження</t>
  </si>
  <si>
    <t>Інші неподаткові надходження</t>
  </si>
  <si>
    <t xml:space="preserve">Власні надходження бюджетних установ </t>
  </si>
  <si>
    <t xml:space="preserve">Разом   доходів </t>
  </si>
  <si>
    <t>Офіційні  трансферти</t>
  </si>
  <si>
    <t>Дотації</t>
  </si>
  <si>
    <t>Субвенції</t>
  </si>
  <si>
    <t>Інші субвенції</t>
  </si>
  <si>
    <t>ВСЬОГО  ДОХОДІВ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</si>
  <si>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</si>
  <si>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Кошти, що надходять до районних та міських ( міст Києва і Севастополя, міст республіканського і обласного значення) бюджетів з міських ( міст районного значення), селищних , сільських та районних у містах бюджетів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</si>
  <si>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</si>
  <si>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Доходи від операцій з капіталом</t>
  </si>
  <si>
    <t>Податок на прибуток підприємств та фінансових установ комунальної власності</t>
  </si>
  <si>
    <t>Адміністративні штрафи та інші санкції</t>
  </si>
  <si>
    <t>Базова дотація</t>
  </si>
  <si>
    <t>Медична субвенція з державного бюджету місцевим бюджетам</t>
  </si>
  <si>
    <t>Освітня субвенція з державного бюджету місцевим бюджетам</t>
  </si>
  <si>
    <t>Податок та збір на доходи фізичних осіб</t>
  </si>
  <si>
    <t>Субвенція з державного бюджету місцевим бюджетам на виплату допомоги сім’ям з дітьми, малозабезпеченим сім'ям, інвалідам з дитинства, дітям-інвалідам та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</si>
  <si>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</si>
  <si>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Додаток 1</t>
  </si>
  <si>
    <t>Стабілізаційна дотація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</si>
  <si>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</si>
  <si>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сьомого скликання</t>
  </si>
  <si>
    <t xml:space="preserve">до рішення районної ради  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</si>
  <si>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</si>
  <si>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Кошти від продажу земельних ділянок несільськогосподарського призначення</t>
  </si>
  <si>
    <t>Субвенція з державного бюджету на здійснення заходів щодо соціально-економічного розвитку окремих територій</t>
  </si>
  <si>
    <t>грн.</t>
  </si>
  <si>
    <t>(грн.)</t>
  </si>
  <si>
    <t>Процент виконання до затверджених призначень</t>
  </si>
  <si>
    <t>Транспорт, дорожнє господарство, зв’язок</t>
  </si>
  <si>
    <t>Субвенція з державного бюджету місцевим бюджетам  на надання пільг та житлових субсидій населенню на оплату електроенергії, природного газу, послуг тепло-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</si>
  <si>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Заступник голови районної ради</t>
  </si>
  <si>
    <t>Н.Ф.Якименко</t>
  </si>
  <si>
    <t>Запобігання та ліквідація надзвичайних ситуацій та наслідків стихійного лиха</t>
  </si>
  <si>
    <t>Спеціаль-ний фонд</t>
  </si>
  <si>
    <t xml:space="preserve">Видатки районного бюджету за 1 квартал 2017  року </t>
  </si>
  <si>
    <t>Доходи  районного  бюджету  за 1 квартал  2017 року</t>
  </si>
  <si>
    <t xml:space="preserve">Фактично надійшло за 1 квартал 2016 року </t>
  </si>
  <si>
    <t>Затверджено з урахуванням змін на    2017 рік</t>
  </si>
  <si>
    <t>Фактично надійшло за 1 квартал  2017 року</t>
  </si>
  <si>
    <t>Додаткова дотація з державного бюджету місцевим бюджетам на фінансування переданих з державного бюджету видатків з утримання закладів освіти та охорони здоров'я</t>
  </si>
  <si>
    <t>Відхилення фактичних доходів за 2017 рік до фактичних доходів за 2016 рік (%)</t>
  </si>
  <si>
    <t>Касові видатки за 1 квартал 2016 року</t>
  </si>
  <si>
    <t>Затверджено з  урахуванням змін на 2017 рік</t>
  </si>
  <si>
    <t>Касові видатки за 1 квартал  2017 року</t>
  </si>
  <si>
    <t>Відхилення касових видатків за 2017 рік до касових видатків за 2016 рік (%)</t>
  </si>
  <si>
    <t>б.100,0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</si>
  <si>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</t>
  </si>
  <si>
    <t>1000</t>
  </si>
  <si>
    <t>2000</t>
  </si>
  <si>
    <t>0100</t>
  </si>
  <si>
    <t>3000</t>
  </si>
  <si>
    <t>4000</t>
  </si>
  <si>
    <t>5000</t>
  </si>
  <si>
    <t>7820</t>
  </si>
  <si>
    <t>8000</t>
  </si>
  <si>
    <t>6300</t>
  </si>
  <si>
    <t>від  31 травня   2017</t>
  </si>
  <si>
    <t>від  31 травня    2017</t>
  </si>
</sst>
</file>

<file path=xl/styles.xml><?xml version="1.0" encoding="utf-8"?>
<styleSheet xmlns="http://schemas.openxmlformats.org/spreadsheetml/2006/main">
  <numFmts count="2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"/>
    <numFmt numFmtId="174" formatCode="0.000"/>
    <numFmt numFmtId="175" formatCode="#,##0.0_р_."/>
    <numFmt numFmtId="176" formatCode="#,##0.0"/>
    <numFmt numFmtId="177" formatCode="0.000000"/>
    <numFmt numFmtId="178" formatCode="0.0000"/>
    <numFmt numFmtId="179" formatCode="0.00000000"/>
    <numFmt numFmtId="180" formatCode="0.0000000"/>
  </numFmts>
  <fonts count="55">
    <font>
      <sz val="10"/>
      <name val="Times"/>
      <family val="0"/>
    </font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sz val="14"/>
      <name val="Times New Roman Cyr"/>
      <family val="1"/>
    </font>
    <font>
      <b/>
      <sz val="18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b/>
      <i/>
      <sz val="10"/>
      <name val="Times New Roman Cyr"/>
      <family val="1"/>
    </font>
    <font>
      <b/>
      <sz val="10"/>
      <name val="Times New Roman Cyr"/>
      <family val="1"/>
    </font>
    <font>
      <b/>
      <sz val="16"/>
      <name val="Times New Roman Cyr"/>
      <family val="1"/>
    </font>
    <font>
      <b/>
      <sz val="13"/>
      <name val="Times New Roman Cyr"/>
      <family val="1"/>
    </font>
    <font>
      <sz val="13"/>
      <name val="Times New Roman Cyr"/>
      <family val="1"/>
    </font>
    <font>
      <b/>
      <i/>
      <sz val="13"/>
      <name val="Times New Roman Cyr"/>
      <family val="1"/>
    </font>
    <font>
      <i/>
      <sz val="13"/>
      <name val="Times New Roman Cyr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53" applyFont="1">
      <alignment/>
      <protection/>
    </xf>
    <xf numFmtId="0" fontId="4" fillId="0" borderId="0" xfId="53" applyFont="1">
      <alignment/>
      <protection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/>
    </xf>
    <xf numFmtId="0" fontId="4" fillId="0" borderId="0" xfId="53" applyFont="1" applyAlignment="1">
      <alignment/>
      <protection/>
    </xf>
    <xf numFmtId="0" fontId="3" fillId="0" borderId="0" xfId="53" applyFont="1" applyAlignment="1">
      <alignment/>
      <protection/>
    </xf>
    <xf numFmtId="0" fontId="4" fillId="0" borderId="0" xfId="0" applyFont="1" applyAlignment="1" applyProtection="1">
      <alignment horizontal="center"/>
      <protection locked="0"/>
    </xf>
    <xf numFmtId="14" fontId="3" fillId="0" borderId="0" xfId="53" applyNumberFormat="1" applyFont="1" applyAlignment="1">
      <alignment horizontal="center"/>
      <protection/>
    </xf>
    <xf numFmtId="0" fontId="2" fillId="0" borderId="0" xfId="53" applyFont="1" applyAlignment="1">
      <alignment horizontal="right"/>
      <protection/>
    </xf>
    <xf numFmtId="0" fontId="8" fillId="0" borderId="0" xfId="53" applyFont="1">
      <alignment/>
      <protection/>
    </xf>
    <xf numFmtId="0" fontId="9" fillId="0" borderId="0" xfId="53" applyFont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17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11" fillId="0" borderId="10" xfId="0" applyNumberFormat="1" applyFont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wrapText="1"/>
      <protection locked="0"/>
    </xf>
    <xf numFmtId="0" fontId="11" fillId="0" borderId="10" xfId="0" applyFont="1" applyBorder="1" applyAlignment="1" applyProtection="1">
      <alignment horizontal="center" wrapText="1"/>
      <protection locked="0"/>
    </xf>
    <xf numFmtId="0" fontId="11" fillId="0" borderId="10" xfId="0" applyFont="1" applyBorder="1" applyAlignment="1" applyProtection="1">
      <alignment horizontal="left" wrapText="1"/>
      <protection locked="0"/>
    </xf>
    <xf numFmtId="0" fontId="13" fillId="0" borderId="10" xfId="53" applyFont="1" applyBorder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 wrapText="1"/>
    </xf>
    <xf numFmtId="2" fontId="13" fillId="33" borderId="10" xfId="0" applyNumberFormat="1" applyFont="1" applyFill="1" applyBorder="1" applyAlignment="1">
      <alignment horizontal="right"/>
    </xf>
    <xf numFmtId="172" fontId="13" fillId="33" borderId="10" xfId="0" applyNumberFormat="1" applyFont="1" applyFill="1" applyBorder="1" applyAlignment="1">
      <alignment horizontal="right"/>
    </xf>
    <xf numFmtId="172" fontId="13" fillId="0" borderId="10" xfId="0" applyNumberFormat="1" applyFont="1" applyBorder="1" applyAlignment="1">
      <alignment horizontal="right"/>
    </xf>
    <xf numFmtId="0" fontId="12" fillId="0" borderId="10" xfId="53" applyFont="1" applyBorder="1">
      <alignment/>
      <protection/>
    </xf>
    <xf numFmtId="0" fontId="12" fillId="0" borderId="10" xfId="53" applyFont="1" applyBorder="1" applyAlignment="1">
      <alignment horizontal="left" wrapText="1"/>
      <protection/>
    </xf>
    <xf numFmtId="2" fontId="12" fillId="33" borderId="10" xfId="53" applyNumberFormat="1" applyFont="1" applyFill="1" applyBorder="1" applyAlignment="1">
      <alignment horizontal="right"/>
      <protection/>
    </xf>
    <xf numFmtId="172" fontId="12" fillId="33" borderId="10" xfId="53" applyNumberFormat="1" applyFont="1" applyFill="1" applyBorder="1" applyAlignment="1">
      <alignment horizontal="right"/>
      <protection/>
    </xf>
    <xf numFmtId="172" fontId="14" fillId="33" borderId="10" xfId="0" applyNumberFormat="1" applyFont="1" applyFill="1" applyBorder="1" applyAlignment="1">
      <alignment horizontal="right"/>
    </xf>
    <xf numFmtId="172" fontId="12" fillId="0" borderId="10" xfId="53" applyNumberFormat="1" applyFont="1" applyBorder="1" applyAlignment="1">
      <alignment horizontal="right"/>
      <protection/>
    </xf>
    <xf numFmtId="172" fontId="14" fillId="0" borderId="10" xfId="0" applyNumberFormat="1" applyFont="1" applyBorder="1" applyAlignment="1">
      <alignment horizontal="right"/>
    </xf>
    <xf numFmtId="0" fontId="15" fillId="0" borderId="11" xfId="0" applyFont="1" applyFill="1" applyBorder="1" applyAlignment="1">
      <alignment vertical="center" wrapText="1"/>
    </xf>
    <xf numFmtId="0" fontId="13" fillId="0" borderId="10" xfId="53" applyFont="1" applyBorder="1">
      <alignment/>
      <protection/>
    </xf>
    <xf numFmtId="0" fontId="13" fillId="0" borderId="10" xfId="53" applyFont="1" applyBorder="1" applyAlignment="1">
      <alignment horizontal="center" wrapText="1"/>
      <protection/>
    </xf>
    <xf numFmtId="2" fontId="13" fillId="33" borderId="10" xfId="53" applyNumberFormat="1" applyFont="1" applyFill="1" applyBorder="1" applyAlignment="1">
      <alignment horizontal="right"/>
      <protection/>
    </xf>
    <xf numFmtId="0" fontId="15" fillId="0" borderId="10" xfId="0" applyFont="1" applyBorder="1" applyAlignment="1">
      <alignment wrapText="1"/>
    </xf>
    <xf numFmtId="0" fontId="15" fillId="0" borderId="12" xfId="54" applyFont="1" applyBorder="1" applyAlignment="1" applyProtection="1">
      <alignment vertical="center" wrapText="1"/>
      <protection/>
    </xf>
    <xf numFmtId="0" fontId="15" fillId="0" borderId="11" xfId="0" applyFont="1" applyBorder="1" applyAlignment="1">
      <alignment wrapText="1"/>
    </xf>
    <xf numFmtId="0" fontId="15" fillId="0" borderId="10" xfId="54" applyFont="1" applyBorder="1" applyAlignment="1" applyProtection="1">
      <alignment vertical="center" wrapText="1"/>
      <protection/>
    </xf>
    <xf numFmtId="0" fontId="12" fillId="0" borderId="10" xfId="53" applyFont="1" applyBorder="1">
      <alignment/>
      <protection/>
    </xf>
    <xf numFmtId="0" fontId="12" fillId="0" borderId="10" xfId="53" applyFont="1" applyBorder="1" applyAlignment="1">
      <alignment horizontal="left" wrapText="1"/>
      <protection/>
    </xf>
    <xf numFmtId="172" fontId="12" fillId="33" borderId="10" xfId="53" applyNumberFormat="1" applyFont="1" applyFill="1" applyBorder="1" applyAlignment="1">
      <alignment horizontal="right"/>
      <protection/>
    </xf>
    <xf numFmtId="172" fontId="11" fillId="33" borderId="10" xfId="53" applyNumberFormat="1" applyFont="1" applyFill="1" applyBorder="1" applyAlignment="1">
      <alignment horizontal="right"/>
      <protection/>
    </xf>
    <xf numFmtId="172" fontId="11" fillId="0" borderId="10" xfId="53" applyNumberFormat="1" applyFont="1" applyBorder="1" applyAlignment="1">
      <alignment horizontal="right"/>
      <protection/>
    </xf>
    <xf numFmtId="0" fontId="12" fillId="0" borderId="10" xfId="0" applyFont="1" applyBorder="1" applyAlignment="1">
      <alignment wrapText="1"/>
    </xf>
    <xf numFmtId="0" fontId="11" fillId="33" borderId="10" xfId="53" applyFont="1" applyFill="1" applyBorder="1" applyAlignment="1">
      <alignment horizontal="right"/>
      <protection/>
    </xf>
    <xf numFmtId="0" fontId="13" fillId="0" borderId="10" xfId="53" applyFont="1" applyBorder="1">
      <alignment/>
      <protection/>
    </xf>
    <xf numFmtId="0" fontId="13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0" fontId="13" fillId="33" borderId="10" xfId="53" applyFont="1" applyFill="1" applyBorder="1" applyAlignment="1">
      <alignment horizontal="center" wrapText="1"/>
      <protection/>
    </xf>
    <xf numFmtId="172" fontId="13" fillId="33" borderId="10" xfId="53" applyNumberFormat="1" applyFont="1" applyFill="1" applyBorder="1" applyAlignment="1">
      <alignment horizontal="right"/>
      <protection/>
    </xf>
    <xf numFmtId="172" fontId="13" fillId="0" borderId="10" xfId="53" applyNumberFormat="1" applyFont="1" applyBorder="1" applyAlignment="1">
      <alignment horizontal="right"/>
      <protection/>
    </xf>
    <xf numFmtId="0" fontId="11" fillId="0" borderId="10" xfId="53" applyFont="1" applyBorder="1">
      <alignment/>
      <protection/>
    </xf>
    <xf numFmtId="0" fontId="11" fillId="33" borderId="10" xfId="53" applyFont="1" applyFill="1" applyBorder="1" applyAlignment="1">
      <alignment horizontal="left" wrapText="1"/>
      <protection/>
    </xf>
    <xf numFmtId="0" fontId="12" fillId="0" borderId="10" xfId="53" applyFont="1" applyBorder="1" applyAlignment="1">
      <alignment vertical="distributed" wrapText="1"/>
      <protection/>
    </xf>
    <xf numFmtId="0" fontId="15" fillId="0" borderId="10" xfId="0" applyFont="1" applyFill="1" applyBorder="1" applyAlignment="1">
      <alignment wrapText="1"/>
    </xf>
    <xf numFmtId="0" fontId="15" fillId="0" borderId="11" xfId="0" applyFont="1" applyFill="1" applyBorder="1" applyAlignment="1">
      <alignment horizontal="justify" vertical="center" wrapText="1"/>
    </xf>
    <xf numFmtId="0" fontId="11" fillId="0" borderId="10" xfId="53" applyFont="1" applyBorder="1">
      <alignment/>
      <protection/>
    </xf>
    <xf numFmtId="0" fontId="16" fillId="0" borderId="10" xfId="54" applyFont="1" applyBorder="1" applyAlignment="1" applyProtection="1">
      <alignment horizontal="justify" wrapText="1"/>
      <protection/>
    </xf>
    <xf numFmtId="0" fontId="12" fillId="0" borderId="10" xfId="53" applyFont="1" applyBorder="1" applyAlignment="1">
      <alignment horizontal="center" vertical="center"/>
      <protection/>
    </xf>
    <xf numFmtId="0" fontId="15" fillId="0" borderId="11" xfId="0" applyFont="1" applyBorder="1" applyAlignment="1">
      <alignment horizontal="justify" vertical="top" wrapText="1"/>
    </xf>
    <xf numFmtId="0" fontId="15" fillId="0" borderId="0" xfId="55" applyNumberFormat="1" applyFont="1" applyAlignment="1">
      <alignment wrapText="1"/>
      <protection/>
    </xf>
    <xf numFmtId="0" fontId="15" fillId="0" borderId="10" xfId="0" applyFont="1" applyBorder="1" applyAlignment="1">
      <alignment wrapText="1"/>
    </xf>
    <xf numFmtId="0" fontId="12" fillId="0" borderId="13" xfId="53" applyFont="1" applyBorder="1" applyAlignment="1">
      <alignment horizontal="left" wrapText="1"/>
      <protection/>
    </xf>
    <xf numFmtId="172" fontId="12" fillId="33" borderId="10" xfId="0" applyNumberFormat="1" applyFont="1" applyFill="1" applyBorder="1" applyAlignment="1">
      <alignment horizontal="right"/>
    </xf>
    <xf numFmtId="0" fontId="15" fillId="0" borderId="0" xfId="0" applyFont="1" applyAlignment="1">
      <alignment wrapText="1"/>
    </xf>
    <xf numFmtId="0" fontId="12" fillId="0" borderId="14" xfId="0" applyNumberFormat="1" applyFont="1" applyBorder="1" applyAlignment="1">
      <alignment wrapText="1"/>
    </xf>
    <xf numFmtId="172" fontId="12" fillId="33" borderId="10" xfId="0" applyNumberFormat="1" applyFont="1" applyFill="1" applyBorder="1" applyAlignment="1">
      <alignment horizontal="right"/>
    </xf>
    <xf numFmtId="0" fontId="11" fillId="0" borderId="10" xfId="53" applyFont="1" applyBorder="1" applyAlignment="1">
      <alignment horizontal="center"/>
      <protection/>
    </xf>
    <xf numFmtId="2" fontId="11" fillId="33" borderId="10" xfId="53" applyNumberFormat="1" applyFont="1" applyFill="1" applyBorder="1" applyAlignment="1">
      <alignment horizontal="right" wrapText="1"/>
      <protection/>
    </xf>
    <xf numFmtId="172" fontId="11" fillId="33" borderId="10" xfId="53" applyNumberFormat="1" applyFont="1" applyFill="1" applyBorder="1" applyAlignment="1">
      <alignment horizontal="right" wrapText="1"/>
      <protection/>
    </xf>
    <xf numFmtId="172" fontId="11" fillId="0" borderId="10" xfId="0" applyNumberFormat="1" applyFont="1" applyBorder="1" applyAlignment="1">
      <alignment horizontal="right"/>
    </xf>
    <xf numFmtId="0" fontId="12" fillId="0" borderId="15" xfId="53" applyFont="1" applyBorder="1">
      <alignment/>
      <protection/>
    </xf>
    <xf numFmtId="0" fontId="12" fillId="33" borderId="15" xfId="53" applyFont="1" applyFill="1" applyBorder="1" applyAlignment="1" quotePrefix="1">
      <alignment horizontal="left" wrapText="1"/>
      <protection/>
    </xf>
    <xf numFmtId="172" fontId="12" fillId="33" borderId="15" xfId="53" applyNumberFormat="1" applyFont="1" applyFill="1" applyBorder="1" applyAlignment="1">
      <alignment horizontal="right"/>
      <protection/>
    </xf>
    <xf numFmtId="172" fontId="14" fillId="33" borderId="15" xfId="0" applyNumberFormat="1" applyFont="1" applyFill="1" applyBorder="1" applyAlignment="1">
      <alignment horizontal="right"/>
    </xf>
    <xf numFmtId="172" fontId="12" fillId="0" borderId="15" xfId="53" applyNumberFormat="1" applyFont="1" applyBorder="1" applyAlignment="1">
      <alignment horizontal="right"/>
      <protection/>
    </xf>
    <xf numFmtId="172" fontId="14" fillId="0" borderId="15" xfId="0" applyNumberFormat="1" applyFont="1" applyBorder="1" applyAlignment="1">
      <alignment horizontal="right"/>
    </xf>
    <xf numFmtId="172" fontId="13" fillId="0" borderId="15" xfId="0" applyNumberFormat="1" applyFont="1" applyBorder="1" applyAlignment="1">
      <alignment horizontal="right"/>
    </xf>
    <xf numFmtId="172" fontId="12" fillId="0" borderId="10" xfId="0" applyNumberFormat="1" applyFont="1" applyBorder="1" applyAlignment="1">
      <alignment horizontal="right"/>
    </xf>
    <xf numFmtId="0" fontId="12" fillId="0" borderId="0" xfId="53" applyFont="1">
      <alignment/>
      <protection/>
    </xf>
    <xf numFmtId="0" fontId="12" fillId="0" borderId="0" xfId="53" applyFont="1" applyAlignment="1">
      <alignment horizontal="right"/>
      <protection/>
    </xf>
    <xf numFmtId="0" fontId="4" fillId="0" borderId="0" xfId="53" applyFont="1" applyAlignment="1">
      <alignment horizontal="right"/>
      <protection/>
    </xf>
    <xf numFmtId="2" fontId="13" fillId="0" borderId="10" xfId="0" applyNumberFormat="1" applyFont="1" applyBorder="1" applyAlignment="1">
      <alignment horizontal="right"/>
    </xf>
    <xf numFmtId="2" fontId="12" fillId="0" borderId="10" xfId="53" applyNumberFormat="1" applyFont="1" applyBorder="1" applyAlignment="1">
      <alignment horizontal="right"/>
      <protection/>
    </xf>
    <xf numFmtId="2" fontId="14" fillId="0" borderId="10" xfId="0" applyNumberFormat="1" applyFont="1" applyBorder="1" applyAlignment="1">
      <alignment horizontal="right"/>
    </xf>
    <xf numFmtId="2" fontId="11" fillId="0" borderId="10" xfId="0" applyNumberFormat="1" applyFont="1" applyBorder="1" applyAlignment="1">
      <alignment horizontal="right"/>
    </xf>
    <xf numFmtId="2" fontId="12" fillId="0" borderId="10" xfId="53" applyNumberFormat="1" applyFont="1" applyBorder="1" applyAlignment="1">
      <alignment horizontal="right"/>
      <protection/>
    </xf>
    <xf numFmtId="0" fontId="4" fillId="33" borderId="0" xfId="0" applyFont="1" applyFill="1" applyAlignment="1" applyProtection="1">
      <alignment horizontal="left"/>
      <protection locked="0"/>
    </xf>
    <xf numFmtId="2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49" fontId="11" fillId="34" borderId="10" xfId="0" applyNumberFormat="1" applyFont="1" applyFill="1" applyBorder="1" applyAlignment="1" applyProtection="1">
      <alignment vertical="center"/>
      <protection locked="0"/>
    </xf>
    <xf numFmtId="2" fontId="12" fillId="33" borderId="10" xfId="53" applyNumberFormat="1" applyFont="1" applyFill="1" applyBorder="1" applyAlignment="1">
      <alignment horizontal="right"/>
      <protection/>
    </xf>
    <xf numFmtId="0" fontId="54" fillId="0" borderId="10" xfId="52" applyFont="1" applyBorder="1">
      <alignment/>
      <protection/>
    </xf>
    <xf numFmtId="2" fontId="11" fillId="33" borderId="10" xfId="0" applyNumberFormat="1" applyFont="1" applyFill="1" applyBorder="1" applyAlignment="1">
      <alignment horizontal="right"/>
    </xf>
    <xf numFmtId="2" fontId="11" fillId="33" borderId="10" xfId="53" applyNumberFormat="1" applyFont="1" applyFill="1" applyBorder="1" applyAlignment="1">
      <alignment horizontal="right"/>
      <protection/>
    </xf>
    <xf numFmtId="14" fontId="3" fillId="35" borderId="0" xfId="53" applyNumberFormat="1" applyFont="1" applyFill="1" applyAlignment="1">
      <alignment horizontal="center"/>
      <protection/>
    </xf>
    <xf numFmtId="0" fontId="4" fillId="35" borderId="0" xfId="0" applyFont="1" applyFill="1" applyAlignment="1" applyProtection="1">
      <alignment horizontal="center"/>
      <protection locked="0"/>
    </xf>
    <xf numFmtId="49" fontId="11" fillId="35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6" fillId="0" borderId="15" xfId="53" applyFont="1" applyBorder="1" applyAlignment="1">
      <alignment horizontal="center" vertical="center"/>
      <protection/>
    </xf>
    <xf numFmtId="0" fontId="6" fillId="0" borderId="16" xfId="53" applyFont="1" applyBorder="1" applyAlignment="1">
      <alignment horizontal="center" vertical="center"/>
      <protection/>
    </xf>
    <xf numFmtId="0" fontId="6" fillId="0" borderId="11" xfId="53" applyFont="1" applyBorder="1" applyAlignment="1">
      <alignment horizontal="center" vertical="center"/>
      <protection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7" xfId="53" applyNumberFormat="1" applyFont="1" applyBorder="1" applyAlignment="1">
      <alignment horizontal="center" vertical="center" wrapText="1"/>
      <protection/>
    </xf>
    <xf numFmtId="49" fontId="7" fillId="0" borderId="18" xfId="53" applyNumberFormat="1" applyFont="1" applyBorder="1" applyAlignment="1">
      <alignment horizontal="center" vertical="center" wrapText="1"/>
      <protection/>
    </xf>
    <xf numFmtId="49" fontId="7" fillId="0" borderId="19" xfId="53" applyNumberFormat="1" applyFont="1" applyBorder="1" applyAlignment="1">
      <alignment horizontal="center" vertical="center" wrapText="1"/>
      <protection/>
    </xf>
    <xf numFmtId="0" fontId="7" fillId="0" borderId="15" xfId="53" applyFont="1" applyBorder="1" applyAlignment="1">
      <alignment horizontal="center" vertical="center" wrapText="1"/>
      <protection/>
    </xf>
    <xf numFmtId="0" fontId="7" fillId="0" borderId="11" xfId="53" applyFont="1" applyBorder="1" applyAlignment="1">
      <alignment horizontal="center" vertical="center" wrapText="1"/>
      <protection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53" applyFont="1" applyBorder="1" applyAlignment="1">
      <alignment horizontal="center" vertical="center" wrapText="1"/>
      <protection/>
    </xf>
    <xf numFmtId="0" fontId="7" fillId="0" borderId="18" xfId="53" applyFont="1" applyBorder="1" applyAlignment="1">
      <alignment horizontal="center" vertical="center" wrapText="1"/>
      <protection/>
    </xf>
    <xf numFmtId="0" fontId="7" fillId="0" borderId="19" xfId="53" applyFont="1" applyBorder="1" applyAlignment="1">
      <alignment horizontal="center" vertical="center" wrapText="1"/>
      <protection/>
    </xf>
    <xf numFmtId="0" fontId="7" fillId="0" borderId="15" xfId="53" applyFont="1" applyBorder="1" applyAlignment="1">
      <alignment horizontal="center" vertical="center"/>
      <protection/>
    </xf>
    <xf numFmtId="0" fontId="7" fillId="0" borderId="11" xfId="53" applyFont="1" applyBorder="1" applyAlignment="1">
      <alignment horizontal="center" vertical="center"/>
      <protection/>
    </xf>
    <xf numFmtId="0" fontId="7" fillId="0" borderId="17" xfId="53" applyFont="1" applyBorder="1" applyAlignment="1">
      <alignment horizontal="center" wrapText="1"/>
      <protection/>
    </xf>
    <xf numFmtId="0" fontId="7" fillId="0" borderId="18" xfId="53" applyFont="1" applyBorder="1" applyAlignment="1">
      <alignment horizontal="center" wrapText="1"/>
      <protection/>
    </xf>
    <xf numFmtId="0" fontId="7" fillId="0" borderId="19" xfId="53" applyFont="1" applyBorder="1" applyAlignment="1">
      <alignment horizontal="center" wrapText="1"/>
      <protection/>
    </xf>
    <xf numFmtId="0" fontId="7" fillId="0" borderId="15" xfId="53" applyFont="1" applyBorder="1" applyAlignment="1">
      <alignment horizontal="center" wrapText="1"/>
      <protection/>
    </xf>
    <xf numFmtId="0" fontId="7" fillId="0" borderId="11" xfId="53" applyFont="1" applyBorder="1" applyAlignment="1">
      <alignment horizont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17" xfId="53" applyFont="1" applyBorder="1" applyAlignment="1">
      <alignment horizontal="center" vertical="center"/>
      <protection/>
    </xf>
    <xf numFmtId="0" fontId="7" fillId="0" borderId="18" xfId="53" applyFont="1" applyBorder="1" applyAlignment="1">
      <alignment horizontal="center" vertical="center"/>
      <protection/>
    </xf>
    <xf numFmtId="0" fontId="7" fillId="0" borderId="19" xfId="53" applyFont="1" applyBorder="1" applyAlignment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0202PRDH" xfId="53"/>
    <cellStyle name="Обычный_ZV1PIV98" xfId="54"/>
    <cellStyle name="Обычный_Доходи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zoomScale="75" zoomScaleNormal="75" zoomScalePageLayoutView="0" workbookViewId="0" topLeftCell="F1">
      <pane ySplit="10" topLeftCell="A32" activePane="bottomLeft" state="frozen"/>
      <selection pane="topLeft" activeCell="C1" sqref="C1"/>
      <selection pane="bottomLeft" activeCell="Q32" sqref="Q32"/>
    </sheetView>
  </sheetViews>
  <sheetFormatPr defaultColWidth="9.00390625" defaultRowHeight="12.75"/>
  <cols>
    <col min="1" max="1" width="14.875" style="1" customWidth="1"/>
    <col min="2" max="2" width="83.625" style="1" customWidth="1"/>
    <col min="3" max="3" width="18.00390625" style="1" customWidth="1"/>
    <col min="4" max="4" width="15.625" style="1" customWidth="1"/>
    <col min="5" max="5" width="19.00390625" style="1" customWidth="1"/>
    <col min="6" max="6" width="18.375" style="1" customWidth="1"/>
    <col min="7" max="7" width="16.875" style="1" customWidth="1"/>
    <col min="8" max="8" width="19.125" style="1" customWidth="1"/>
    <col min="9" max="9" width="18.625" style="1" customWidth="1"/>
    <col min="10" max="10" width="16.50390625" style="1" customWidth="1"/>
    <col min="11" max="11" width="18.50390625" style="1" customWidth="1"/>
    <col min="12" max="12" width="14.50390625" style="1" customWidth="1"/>
    <col min="13" max="13" width="12.625" style="1" customWidth="1"/>
    <col min="14" max="14" width="13.875" style="1" customWidth="1"/>
    <col min="15" max="15" width="13.50390625" style="1" customWidth="1"/>
    <col min="16" max="16" width="13.875" style="1" customWidth="1"/>
    <col min="17" max="17" width="11.875" style="1" customWidth="1"/>
    <col min="18" max="242" width="9.375" style="1" customWidth="1"/>
    <col min="243" max="16384" width="9.375" style="1" customWidth="1"/>
  </cols>
  <sheetData>
    <row r="1" spans="1:17" ht="16.5" customHeight="1">
      <c r="A1" s="1" t="s">
        <v>19</v>
      </c>
      <c r="F1" s="2"/>
      <c r="G1" s="2"/>
      <c r="H1" s="2"/>
      <c r="O1" s="2"/>
      <c r="P1" s="2"/>
      <c r="Q1" s="2"/>
    </row>
    <row r="2" spans="2:17" ht="15.75" customHeight="1">
      <c r="B2" s="1" t="s">
        <v>17</v>
      </c>
      <c r="F2" s="2"/>
      <c r="G2" s="3"/>
      <c r="H2" s="2"/>
      <c r="I2" s="4"/>
      <c r="J2" s="5"/>
      <c r="O2" s="4" t="s">
        <v>43</v>
      </c>
      <c r="P2" s="6"/>
      <c r="Q2" s="6"/>
    </row>
    <row r="3" spans="6:17" ht="15.75" customHeight="1">
      <c r="F3" s="2"/>
      <c r="G3" s="3"/>
      <c r="H3" s="2"/>
      <c r="I3" s="3"/>
      <c r="J3" s="3"/>
      <c r="O3" s="3" t="s">
        <v>47</v>
      </c>
      <c r="P3" s="2"/>
      <c r="Q3" s="2"/>
    </row>
    <row r="4" spans="6:17" ht="15.75" customHeight="1">
      <c r="F4" s="2"/>
      <c r="G4" s="3"/>
      <c r="H4" s="2"/>
      <c r="I4" s="2"/>
      <c r="J4" s="3"/>
      <c r="O4" s="2" t="s">
        <v>46</v>
      </c>
      <c r="P4" s="2"/>
      <c r="Q4" s="2"/>
    </row>
    <row r="5" spans="6:17" ht="15.75" customHeight="1">
      <c r="F5" s="2"/>
      <c r="G5" s="3"/>
      <c r="H5" s="2"/>
      <c r="I5" s="3"/>
      <c r="J5" s="7"/>
      <c r="O5" s="92" t="s">
        <v>82</v>
      </c>
      <c r="P5" s="100"/>
      <c r="Q5" s="8"/>
    </row>
    <row r="6" spans="1:17" ht="22.5" customHeight="1">
      <c r="A6" s="104" t="s">
        <v>61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</row>
    <row r="7" spans="11:17" ht="16.5" customHeight="1">
      <c r="K7" s="9"/>
      <c r="Q7" s="86" t="s">
        <v>51</v>
      </c>
    </row>
    <row r="8" spans="1:17" ht="50.25" customHeight="1">
      <c r="A8" s="106" t="s">
        <v>0</v>
      </c>
      <c r="B8" s="109" t="s">
        <v>20</v>
      </c>
      <c r="C8" s="112" t="s">
        <v>62</v>
      </c>
      <c r="D8" s="112"/>
      <c r="E8" s="112"/>
      <c r="F8" s="113" t="s">
        <v>63</v>
      </c>
      <c r="G8" s="114"/>
      <c r="H8" s="115"/>
      <c r="I8" s="120" t="s">
        <v>64</v>
      </c>
      <c r="J8" s="121"/>
      <c r="K8" s="122"/>
      <c r="L8" s="120" t="s">
        <v>66</v>
      </c>
      <c r="M8" s="121"/>
      <c r="N8" s="122"/>
      <c r="O8" s="125" t="s">
        <v>53</v>
      </c>
      <c r="P8" s="126"/>
      <c r="Q8" s="127"/>
    </row>
    <row r="9" spans="1:17" ht="27.75" customHeight="1">
      <c r="A9" s="107"/>
      <c r="B9" s="110"/>
      <c r="C9" s="118" t="s">
        <v>12</v>
      </c>
      <c r="D9" s="116" t="s">
        <v>13</v>
      </c>
      <c r="E9" s="123" t="s">
        <v>1</v>
      </c>
      <c r="F9" s="118" t="s">
        <v>12</v>
      </c>
      <c r="G9" s="116" t="s">
        <v>13</v>
      </c>
      <c r="H9" s="123" t="s">
        <v>1</v>
      </c>
      <c r="I9" s="118" t="s">
        <v>12</v>
      </c>
      <c r="J9" s="116" t="s">
        <v>13</v>
      </c>
      <c r="K9" s="123" t="s">
        <v>1</v>
      </c>
      <c r="L9" s="118" t="s">
        <v>12</v>
      </c>
      <c r="M9" s="116" t="s">
        <v>13</v>
      </c>
      <c r="N9" s="123" t="s">
        <v>1</v>
      </c>
      <c r="O9" s="118" t="s">
        <v>12</v>
      </c>
      <c r="P9" s="116" t="s">
        <v>13</v>
      </c>
      <c r="Q9" s="123" t="s">
        <v>1</v>
      </c>
    </row>
    <row r="10" spans="1:17" ht="10.5" customHeight="1">
      <c r="A10" s="108"/>
      <c r="B10" s="111"/>
      <c r="C10" s="119"/>
      <c r="D10" s="117"/>
      <c r="E10" s="124"/>
      <c r="F10" s="119"/>
      <c r="G10" s="117"/>
      <c r="H10" s="124"/>
      <c r="I10" s="119"/>
      <c r="J10" s="117"/>
      <c r="K10" s="124"/>
      <c r="L10" s="119"/>
      <c r="M10" s="117"/>
      <c r="N10" s="124"/>
      <c r="O10" s="119"/>
      <c r="P10" s="117"/>
      <c r="Q10" s="124"/>
    </row>
    <row r="11" spans="1:17" ht="24" customHeight="1">
      <c r="A11" s="23">
        <v>10000000</v>
      </c>
      <c r="B11" s="24" t="s">
        <v>21</v>
      </c>
      <c r="C11" s="25">
        <f>C12+C13</f>
        <v>2435343.41</v>
      </c>
      <c r="D11" s="87"/>
      <c r="E11" s="87">
        <f>C11+D11</f>
        <v>2435343.41</v>
      </c>
      <c r="F11" s="25">
        <f>F12</f>
        <v>14464000</v>
      </c>
      <c r="G11" s="26"/>
      <c r="H11" s="26">
        <f aca="true" t="shared" si="0" ref="H11:H27">F11+G11</f>
        <v>14464000</v>
      </c>
      <c r="I11" s="25">
        <f>I12+I13</f>
        <v>4114887.85</v>
      </c>
      <c r="J11" s="87"/>
      <c r="K11" s="87">
        <f>I11+J11</f>
        <v>4114887.85</v>
      </c>
      <c r="L11" s="27">
        <f>I11/C11*100</f>
        <v>168.9654047598979</v>
      </c>
      <c r="M11" s="27"/>
      <c r="N11" s="27">
        <f>K11/E11*100</f>
        <v>168.9654047598979</v>
      </c>
      <c r="O11" s="27">
        <f>I11/F11*100</f>
        <v>28.449169316924777</v>
      </c>
      <c r="P11" s="27"/>
      <c r="Q11" s="27">
        <f>K11/H11*100</f>
        <v>28.449169316924777</v>
      </c>
    </row>
    <row r="12" spans="1:17" ht="21" customHeight="1">
      <c r="A12" s="28">
        <v>11010000</v>
      </c>
      <c r="B12" s="29" t="s">
        <v>40</v>
      </c>
      <c r="C12" s="30">
        <v>2435173.41</v>
      </c>
      <c r="D12" s="88"/>
      <c r="E12" s="89">
        <f>C12+D12</f>
        <v>2435173.41</v>
      </c>
      <c r="F12" s="31">
        <v>14464000</v>
      </c>
      <c r="G12" s="31"/>
      <c r="H12" s="32">
        <f t="shared" si="0"/>
        <v>14464000</v>
      </c>
      <c r="I12" s="30">
        <v>4114887.85</v>
      </c>
      <c r="J12" s="88"/>
      <c r="K12" s="89">
        <f>I12+J12</f>
        <v>4114887.85</v>
      </c>
      <c r="L12" s="27">
        <f>I12/C12*100</f>
        <v>168.97720027256705</v>
      </c>
      <c r="M12" s="27"/>
      <c r="N12" s="27">
        <f>K12/E12*100</f>
        <v>168.97720027256705</v>
      </c>
      <c r="O12" s="34">
        <f>I12/F12*100</f>
        <v>28.449169316924777</v>
      </c>
      <c r="P12" s="27"/>
      <c r="Q12" s="34">
        <f>K12/H12*100</f>
        <v>28.449169316924777</v>
      </c>
    </row>
    <row r="13" spans="1:17" ht="33.75" customHeight="1">
      <c r="A13" s="28">
        <v>11020200</v>
      </c>
      <c r="B13" s="35" t="s">
        <v>35</v>
      </c>
      <c r="C13" s="31">
        <v>170</v>
      </c>
      <c r="D13" s="33"/>
      <c r="E13" s="34">
        <f>C13+D13</f>
        <v>170</v>
      </c>
      <c r="F13" s="31"/>
      <c r="G13" s="31"/>
      <c r="H13" s="32">
        <f t="shared" si="0"/>
        <v>0</v>
      </c>
      <c r="I13" s="31"/>
      <c r="J13" s="33"/>
      <c r="K13" s="34">
        <f>I13+J13</f>
        <v>0</v>
      </c>
      <c r="L13" s="27"/>
      <c r="M13" s="27"/>
      <c r="N13" s="27"/>
      <c r="O13" s="34"/>
      <c r="P13" s="27"/>
      <c r="Q13" s="34"/>
    </row>
    <row r="14" spans="1:17" s="10" customFormat="1" ht="21.75" customHeight="1">
      <c r="A14" s="36">
        <v>20000000</v>
      </c>
      <c r="B14" s="37" t="s">
        <v>22</v>
      </c>
      <c r="C14" s="38">
        <f>C15+C17+C16</f>
        <v>121</v>
      </c>
      <c r="D14" s="38">
        <f>D18</f>
        <v>305270.15</v>
      </c>
      <c r="E14" s="34">
        <f aca="true" t="shared" si="1" ref="E14:E31">C14+D14</f>
        <v>305391.15</v>
      </c>
      <c r="F14" s="38">
        <f>F15+F17+F16</f>
        <v>42300</v>
      </c>
      <c r="G14" s="38">
        <f>G18</f>
        <v>901630</v>
      </c>
      <c r="H14" s="26">
        <f t="shared" si="0"/>
        <v>943930</v>
      </c>
      <c r="I14" s="38">
        <f>I15+I17+I16</f>
        <v>11497.380000000001</v>
      </c>
      <c r="J14" s="38">
        <f>J18</f>
        <v>393100.72</v>
      </c>
      <c r="K14" s="89">
        <f aca="true" t="shared" si="2" ref="K14:K39">I14+J14</f>
        <v>404598.1</v>
      </c>
      <c r="L14" s="27">
        <f>I14/C14*100</f>
        <v>9501.96694214876</v>
      </c>
      <c r="M14" s="27">
        <f>J14/D14*100</f>
        <v>128.77142426142876</v>
      </c>
      <c r="N14" s="27">
        <f>K14/E14*100</f>
        <v>132.48520790468223</v>
      </c>
      <c r="O14" s="27">
        <f>I14/F14*100</f>
        <v>27.18056737588653</v>
      </c>
      <c r="P14" s="27">
        <f>J14/G14*100</f>
        <v>43.59889533400619</v>
      </c>
      <c r="Q14" s="27">
        <f>K14/H14*100</f>
        <v>42.863146631635814</v>
      </c>
    </row>
    <row r="15" spans="1:17" s="11" customFormat="1" ht="19.5" customHeight="1" hidden="1">
      <c r="A15" s="39">
        <v>21081100</v>
      </c>
      <c r="B15" s="40" t="s">
        <v>36</v>
      </c>
      <c r="C15" s="31"/>
      <c r="D15" s="33"/>
      <c r="E15" s="34">
        <f t="shared" si="1"/>
        <v>0</v>
      </c>
      <c r="F15" s="31">
        <v>0</v>
      </c>
      <c r="G15" s="31"/>
      <c r="H15" s="32">
        <f t="shared" si="0"/>
        <v>0</v>
      </c>
      <c r="I15" s="31"/>
      <c r="J15" s="33"/>
      <c r="K15" s="34">
        <f t="shared" si="2"/>
        <v>0</v>
      </c>
      <c r="L15" s="27" t="e">
        <f>I15/C15*100</f>
        <v>#DIV/0!</v>
      </c>
      <c r="M15" s="27"/>
      <c r="N15" s="27" t="e">
        <f>K15/E15*100</f>
        <v>#DIV/0!</v>
      </c>
      <c r="O15" s="34"/>
      <c r="P15" s="27"/>
      <c r="Q15" s="27"/>
    </row>
    <row r="16" spans="1:17" s="11" customFormat="1" ht="45" customHeight="1">
      <c r="A16" s="41">
        <v>22080400</v>
      </c>
      <c r="B16" s="42" t="s">
        <v>48</v>
      </c>
      <c r="C16" s="31">
        <v>1</v>
      </c>
      <c r="D16" s="33"/>
      <c r="E16" s="34">
        <f t="shared" si="1"/>
        <v>1</v>
      </c>
      <c r="F16" s="31">
        <v>42200</v>
      </c>
      <c r="G16" s="31"/>
      <c r="H16" s="32">
        <f t="shared" si="0"/>
        <v>42200</v>
      </c>
      <c r="I16" s="30">
        <v>5618.89</v>
      </c>
      <c r="J16" s="33"/>
      <c r="K16" s="89">
        <f t="shared" si="2"/>
        <v>5618.89</v>
      </c>
      <c r="L16" s="27" t="s">
        <v>71</v>
      </c>
      <c r="M16" s="27"/>
      <c r="N16" s="27" t="s">
        <v>71</v>
      </c>
      <c r="O16" s="27">
        <f>I16/F16*100</f>
        <v>13.314905213270142</v>
      </c>
      <c r="P16" s="27"/>
      <c r="Q16" s="27">
        <f>K16/H16*100</f>
        <v>13.314905213270142</v>
      </c>
    </row>
    <row r="17" spans="1:17" s="11" customFormat="1" ht="18.75" customHeight="1">
      <c r="A17" s="43">
        <v>24603000</v>
      </c>
      <c r="B17" s="44" t="s">
        <v>23</v>
      </c>
      <c r="C17" s="45">
        <v>120</v>
      </c>
      <c r="D17" s="47"/>
      <c r="E17" s="34">
        <f t="shared" si="1"/>
        <v>120</v>
      </c>
      <c r="F17" s="45">
        <v>100</v>
      </c>
      <c r="G17" s="46"/>
      <c r="H17" s="26">
        <f t="shared" si="0"/>
        <v>100</v>
      </c>
      <c r="I17" s="96">
        <v>5878.49</v>
      </c>
      <c r="J17" s="47"/>
      <c r="K17" s="89">
        <f t="shared" si="2"/>
        <v>5878.49</v>
      </c>
      <c r="L17" s="27">
        <f>I17/C17*100</f>
        <v>4898.741666666667</v>
      </c>
      <c r="M17" s="27"/>
      <c r="N17" s="27">
        <f>K17/E17*100</f>
        <v>4898.741666666667</v>
      </c>
      <c r="O17" s="27">
        <f>I17/F17*100</f>
        <v>5878.49</v>
      </c>
      <c r="P17" s="27"/>
      <c r="Q17" s="27">
        <f>K17/H17*100</f>
        <v>5878.49</v>
      </c>
    </row>
    <row r="18" spans="1:17" s="11" customFormat="1" ht="18.75" customHeight="1">
      <c r="A18" s="43">
        <v>25000000</v>
      </c>
      <c r="B18" s="48" t="s">
        <v>24</v>
      </c>
      <c r="C18" s="26"/>
      <c r="D18" s="91">
        <v>305270.15</v>
      </c>
      <c r="E18" s="34">
        <f t="shared" si="1"/>
        <v>305270.15</v>
      </c>
      <c r="F18" s="49"/>
      <c r="G18" s="45">
        <v>901630</v>
      </c>
      <c r="H18" s="26">
        <f t="shared" si="0"/>
        <v>901630</v>
      </c>
      <c r="I18" s="26"/>
      <c r="J18" s="91">
        <v>393100.72</v>
      </c>
      <c r="K18" s="89">
        <f t="shared" si="2"/>
        <v>393100.72</v>
      </c>
      <c r="L18" s="27"/>
      <c r="M18" s="27">
        <f>J18/D18*100</f>
        <v>128.77142426142876</v>
      </c>
      <c r="N18" s="27">
        <f>K18/E18*100</f>
        <v>128.77142426142876</v>
      </c>
      <c r="O18" s="34"/>
      <c r="P18" s="27">
        <f>J18/G18*100</f>
        <v>43.59889533400619</v>
      </c>
      <c r="Q18" s="27">
        <f>K18/H18*100</f>
        <v>43.59889533400619</v>
      </c>
    </row>
    <row r="19" spans="1:17" s="11" customFormat="1" ht="18" customHeight="1">
      <c r="A19" s="50">
        <v>30000000</v>
      </c>
      <c r="B19" s="51" t="s">
        <v>34</v>
      </c>
      <c r="C19" s="46">
        <f>C20</f>
        <v>0</v>
      </c>
      <c r="D19" s="47">
        <f>D20</f>
        <v>0</v>
      </c>
      <c r="E19" s="34">
        <f t="shared" si="1"/>
        <v>0</v>
      </c>
      <c r="F19" s="46"/>
      <c r="G19" s="46"/>
      <c r="H19" s="26">
        <f t="shared" si="0"/>
        <v>0</v>
      </c>
      <c r="I19" s="46">
        <f>I20</f>
        <v>0</v>
      </c>
      <c r="J19" s="47">
        <f>J20</f>
        <v>0</v>
      </c>
      <c r="K19" s="34">
        <f t="shared" si="2"/>
        <v>0</v>
      </c>
      <c r="L19" s="27"/>
      <c r="M19" s="27"/>
      <c r="N19" s="27"/>
      <c r="O19" s="34"/>
      <c r="P19" s="27"/>
      <c r="Q19" s="27"/>
    </row>
    <row r="20" spans="1:17" ht="33" customHeight="1">
      <c r="A20" s="28">
        <v>33010100</v>
      </c>
      <c r="B20" s="52" t="s">
        <v>49</v>
      </c>
      <c r="C20" s="31"/>
      <c r="D20" s="33"/>
      <c r="E20" s="34">
        <f t="shared" si="1"/>
        <v>0</v>
      </c>
      <c r="F20" s="31">
        <v>0</v>
      </c>
      <c r="G20" s="31"/>
      <c r="H20" s="26">
        <f t="shared" si="0"/>
        <v>0</v>
      </c>
      <c r="I20" s="31"/>
      <c r="J20" s="33"/>
      <c r="K20" s="34">
        <f t="shared" si="2"/>
        <v>0</v>
      </c>
      <c r="L20" s="27"/>
      <c r="M20" s="27"/>
      <c r="N20" s="27"/>
      <c r="O20" s="27"/>
      <c r="P20" s="27"/>
      <c r="Q20" s="27"/>
    </row>
    <row r="21" spans="1:17" ht="21.75" customHeight="1">
      <c r="A21" s="28"/>
      <c r="B21" s="53" t="s">
        <v>25</v>
      </c>
      <c r="C21" s="38">
        <f>C11+C14+C18</f>
        <v>2435464.41</v>
      </c>
      <c r="D21" s="38">
        <f>D14+D19</f>
        <v>305270.15</v>
      </c>
      <c r="E21" s="89">
        <f t="shared" si="1"/>
        <v>2740734.56</v>
      </c>
      <c r="F21" s="54">
        <f>F11+F14</f>
        <v>14506300</v>
      </c>
      <c r="G21" s="38">
        <f>G14+G19</f>
        <v>901630</v>
      </c>
      <c r="H21" s="26">
        <f t="shared" si="0"/>
        <v>15407930</v>
      </c>
      <c r="I21" s="38">
        <f>I11+I14+I18</f>
        <v>4126385.23</v>
      </c>
      <c r="J21" s="38">
        <f>J14+J19</f>
        <v>393100.72</v>
      </c>
      <c r="K21" s="89">
        <f t="shared" si="2"/>
        <v>4519485.95</v>
      </c>
      <c r="L21" s="27">
        <f aca="true" t="shared" si="3" ref="L21:N22">I21/C21*100</f>
        <v>169.42909175995717</v>
      </c>
      <c r="M21" s="27">
        <f t="shared" si="3"/>
        <v>128.77142426142876</v>
      </c>
      <c r="N21" s="27">
        <f t="shared" si="3"/>
        <v>164.90053491353063</v>
      </c>
      <c r="O21" s="27">
        <f>I21/F21*100</f>
        <v>28.445470106091836</v>
      </c>
      <c r="P21" s="27">
        <f>J21/G21*100</f>
        <v>43.59889533400619</v>
      </c>
      <c r="Q21" s="27">
        <f>K21/H21*100</f>
        <v>29.332207181626607</v>
      </c>
    </row>
    <row r="22" spans="1:17" ht="21" customHeight="1">
      <c r="A22" s="36">
        <v>40000000</v>
      </c>
      <c r="B22" s="53" t="s">
        <v>26</v>
      </c>
      <c r="C22" s="54">
        <f>C23+C27</f>
        <v>20580967.45</v>
      </c>
      <c r="D22" s="55">
        <f>D23+D27</f>
        <v>145400</v>
      </c>
      <c r="E22" s="34">
        <f t="shared" si="1"/>
        <v>20726367.45</v>
      </c>
      <c r="F22" s="54">
        <f>F23+F27</f>
        <v>139298097</v>
      </c>
      <c r="G22" s="54">
        <f>G23+G27</f>
        <v>626286.24</v>
      </c>
      <c r="H22" s="26">
        <f t="shared" si="0"/>
        <v>139924383.24</v>
      </c>
      <c r="I22" s="54">
        <f>I23+I27</f>
        <v>47311870.1</v>
      </c>
      <c r="J22" s="55">
        <f>J23+J27</f>
        <v>617980</v>
      </c>
      <c r="K22" s="34">
        <f t="shared" si="2"/>
        <v>47929850.1</v>
      </c>
      <c r="L22" s="27">
        <f t="shared" si="3"/>
        <v>229.88166234138814</v>
      </c>
      <c r="M22" s="27">
        <f t="shared" si="3"/>
        <v>425.02063273727646</v>
      </c>
      <c r="N22" s="27">
        <f t="shared" si="3"/>
        <v>231.25060489072823</v>
      </c>
      <c r="O22" s="27">
        <f aca="true" t="shared" si="4" ref="O22:O29">I22/F22*100</f>
        <v>33.96447698779403</v>
      </c>
      <c r="P22" s="27"/>
      <c r="Q22" s="27">
        <f aca="true" t="shared" si="5" ref="Q22:Q32">K22/H22*100</f>
        <v>34.25410853359999</v>
      </c>
    </row>
    <row r="23" spans="1:17" ht="20.25" customHeight="1">
      <c r="A23" s="56">
        <v>41020000</v>
      </c>
      <c r="B23" s="57" t="s">
        <v>27</v>
      </c>
      <c r="C23" s="46">
        <f>C24+C25+C26</f>
        <v>1466200</v>
      </c>
      <c r="D23" s="46">
        <f>D24+D25+D26</f>
        <v>0</v>
      </c>
      <c r="E23" s="34">
        <f t="shared" si="1"/>
        <v>1466200</v>
      </c>
      <c r="F23" s="46">
        <f>F24+F25+F26</f>
        <v>18134500</v>
      </c>
      <c r="G23" s="46">
        <f>G24+G25+G26</f>
        <v>0</v>
      </c>
      <c r="H23" s="26">
        <f t="shared" si="0"/>
        <v>18134500</v>
      </c>
      <c r="I23" s="46">
        <f>I24+I25+I26</f>
        <v>5427900</v>
      </c>
      <c r="J23" s="46">
        <f>J24+J25+J26</f>
        <v>0</v>
      </c>
      <c r="K23" s="34">
        <f t="shared" si="2"/>
        <v>5427900</v>
      </c>
      <c r="L23" s="27">
        <f>I23/C23*100</f>
        <v>370.20188241713277</v>
      </c>
      <c r="M23" s="27"/>
      <c r="N23" s="27">
        <f>K23/E23*100</f>
        <v>370.20188241713277</v>
      </c>
      <c r="O23" s="27">
        <f t="shared" si="4"/>
        <v>29.93134632882076</v>
      </c>
      <c r="P23" s="47">
        <f>P24+P26</f>
        <v>0</v>
      </c>
      <c r="Q23" s="27">
        <f t="shared" si="5"/>
        <v>29.93134632882076</v>
      </c>
    </row>
    <row r="24" spans="1:17" ht="18" customHeight="1">
      <c r="A24" s="28">
        <v>41020100</v>
      </c>
      <c r="B24" s="58" t="s">
        <v>37</v>
      </c>
      <c r="C24" s="31">
        <v>1466200</v>
      </c>
      <c r="D24" s="33"/>
      <c r="E24" s="34">
        <f t="shared" si="1"/>
        <v>1466200</v>
      </c>
      <c r="F24" s="31">
        <v>7398900</v>
      </c>
      <c r="G24" s="31"/>
      <c r="H24" s="32">
        <f t="shared" si="0"/>
        <v>7398900</v>
      </c>
      <c r="I24" s="31">
        <v>1849500</v>
      </c>
      <c r="J24" s="33"/>
      <c r="K24" s="34">
        <f t="shared" si="2"/>
        <v>1849500</v>
      </c>
      <c r="L24" s="27">
        <f>I24/C24*100</f>
        <v>126.14240894830174</v>
      </c>
      <c r="M24" s="27"/>
      <c r="N24" s="27"/>
      <c r="O24" s="34">
        <f t="shared" si="4"/>
        <v>24.99695900742002</v>
      </c>
      <c r="P24" s="34"/>
      <c r="Q24" s="34">
        <f t="shared" si="5"/>
        <v>24.99695900742002</v>
      </c>
    </row>
    <row r="25" spans="1:17" ht="21" customHeight="1" hidden="1">
      <c r="A25" s="28">
        <v>41020600</v>
      </c>
      <c r="B25" s="59" t="s">
        <v>44</v>
      </c>
      <c r="C25" s="31"/>
      <c r="D25" s="33"/>
      <c r="E25" s="34">
        <f t="shared" si="1"/>
        <v>0</v>
      </c>
      <c r="F25" s="31"/>
      <c r="G25" s="31"/>
      <c r="H25" s="32">
        <f t="shared" si="0"/>
        <v>0</v>
      </c>
      <c r="I25" s="31"/>
      <c r="J25" s="33"/>
      <c r="K25" s="34">
        <f t="shared" si="2"/>
        <v>0</v>
      </c>
      <c r="L25" s="27"/>
      <c r="M25" s="27"/>
      <c r="N25" s="27"/>
      <c r="O25" s="34" t="e">
        <f t="shared" si="4"/>
        <v>#DIV/0!</v>
      </c>
      <c r="P25" s="34"/>
      <c r="Q25" s="34" t="e">
        <f t="shared" si="5"/>
        <v>#DIV/0!</v>
      </c>
    </row>
    <row r="26" spans="1:17" ht="55.5" customHeight="1">
      <c r="A26" s="28">
        <v>41020200</v>
      </c>
      <c r="B26" s="60" t="s">
        <v>65</v>
      </c>
      <c r="C26" s="31"/>
      <c r="D26" s="33"/>
      <c r="E26" s="34">
        <f t="shared" si="1"/>
        <v>0</v>
      </c>
      <c r="F26" s="97">
        <v>10735600</v>
      </c>
      <c r="G26" s="31"/>
      <c r="H26" s="32">
        <f t="shared" si="0"/>
        <v>10735600</v>
      </c>
      <c r="I26" s="97">
        <v>3578400</v>
      </c>
      <c r="J26" s="33"/>
      <c r="K26" s="34">
        <f t="shared" si="2"/>
        <v>3578400</v>
      </c>
      <c r="L26" s="27"/>
      <c r="M26" s="27"/>
      <c r="N26" s="27"/>
      <c r="O26" s="27">
        <f t="shared" si="4"/>
        <v>33.33209135958866</v>
      </c>
      <c r="P26" s="34"/>
      <c r="Q26" s="27">
        <f t="shared" si="5"/>
        <v>33.33209135958866</v>
      </c>
    </row>
    <row r="27" spans="1:17" ht="18.75" customHeight="1">
      <c r="A27" s="61">
        <v>41030000</v>
      </c>
      <c r="B27" s="62" t="s">
        <v>28</v>
      </c>
      <c r="C27" s="46">
        <f>C28+C29+C30+C31+C33+C35+C36+C37+C32+C34</f>
        <v>19114767.45</v>
      </c>
      <c r="D27" s="46">
        <f>D28+D29+D30+D31+D33+D35+D36+D37+D32+D34</f>
        <v>145400</v>
      </c>
      <c r="E27" s="34">
        <f t="shared" si="1"/>
        <v>19260167.45</v>
      </c>
      <c r="F27" s="46">
        <f>F28+F29+F30+F31+F33+F35+F36+F37+F32+F34</f>
        <v>121163597</v>
      </c>
      <c r="G27" s="46">
        <f>G28+G29+G30+G31+G33+G35+G36+G37+G32+G34</f>
        <v>626286.24</v>
      </c>
      <c r="H27" s="46">
        <f t="shared" si="0"/>
        <v>121789883.24</v>
      </c>
      <c r="I27" s="99">
        <f>I28+I29+I30+I31+I33+I35+I36+I37+I32+I34</f>
        <v>41883970.1</v>
      </c>
      <c r="J27" s="46">
        <f>J28+J29+J30+J31+J33+J35+J36+J37+J32+J34</f>
        <v>617980</v>
      </c>
      <c r="K27" s="34">
        <f t="shared" si="2"/>
        <v>42501950.1</v>
      </c>
      <c r="L27" s="27">
        <f>I27/C27*100</f>
        <v>219.11838692026572</v>
      </c>
      <c r="M27" s="27">
        <f>J27/D27*100</f>
        <v>425.02063273727646</v>
      </c>
      <c r="N27" s="27">
        <f>K27/E27*100</f>
        <v>220.67279638319036</v>
      </c>
      <c r="O27" s="27">
        <f t="shared" si="4"/>
        <v>34.56811380401656</v>
      </c>
      <c r="P27" s="34">
        <f>J27/G27*100</f>
        <v>98.67373104029876</v>
      </c>
      <c r="Q27" s="27">
        <f t="shared" si="5"/>
        <v>34.89776734266619</v>
      </c>
    </row>
    <row r="28" spans="1:17" ht="86.25" customHeight="1">
      <c r="A28" s="63">
        <v>41030600</v>
      </c>
      <c r="B28" s="39" t="s">
        <v>41</v>
      </c>
      <c r="C28" s="30">
        <v>6434536.37</v>
      </c>
      <c r="D28" s="88"/>
      <c r="E28" s="89">
        <f t="shared" si="1"/>
        <v>6434536.37</v>
      </c>
      <c r="F28" s="31">
        <v>31328100</v>
      </c>
      <c r="G28" s="31"/>
      <c r="H28" s="32">
        <f aca="true" t="shared" si="6" ref="H28:H39">F28+G28</f>
        <v>31328100</v>
      </c>
      <c r="I28" s="30">
        <v>7463833.91</v>
      </c>
      <c r="J28" s="88"/>
      <c r="K28" s="89">
        <f t="shared" si="2"/>
        <v>7463833.91</v>
      </c>
      <c r="L28" s="27">
        <f aca="true" t="shared" si="7" ref="L28:L33">I28/C28*100</f>
        <v>115.99645228207794</v>
      </c>
      <c r="M28" s="27"/>
      <c r="N28" s="27">
        <f>K28/E28*100</f>
        <v>115.99645228207794</v>
      </c>
      <c r="O28" s="34">
        <f t="shared" si="4"/>
        <v>23.82472575738714</v>
      </c>
      <c r="P28" s="34"/>
      <c r="Q28" s="34">
        <f t="shared" si="5"/>
        <v>23.82472575738714</v>
      </c>
    </row>
    <row r="29" spans="1:17" ht="87" customHeight="1">
      <c r="A29" s="63">
        <v>41030800</v>
      </c>
      <c r="B29" s="64" t="s">
        <v>55</v>
      </c>
      <c r="C29" s="30">
        <v>3895197.48</v>
      </c>
      <c r="D29" s="88"/>
      <c r="E29" s="89">
        <f t="shared" si="1"/>
        <v>3895197.48</v>
      </c>
      <c r="F29" s="31">
        <v>35046600</v>
      </c>
      <c r="G29" s="31"/>
      <c r="H29" s="32">
        <f t="shared" si="6"/>
        <v>35046600</v>
      </c>
      <c r="I29" s="30">
        <v>21503054.75</v>
      </c>
      <c r="J29" s="88"/>
      <c r="K29" s="89">
        <f t="shared" si="2"/>
        <v>21503054.75</v>
      </c>
      <c r="L29" s="27">
        <f t="shared" si="7"/>
        <v>552.0401689621139</v>
      </c>
      <c r="M29" s="27"/>
      <c r="N29" s="27">
        <f>K29/E29*100</f>
        <v>552.0401689621139</v>
      </c>
      <c r="O29" s="34">
        <f t="shared" si="4"/>
        <v>61.35560867530659</v>
      </c>
      <c r="P29" s="34"/>
      <c r="Q29" s="34">
        <f t="shared" si="5"/>
        <v>61.35560867530659</v>
      </c>
    </row>
    <row r="30" spans="1:17" ht="0.75" customHeight="1" hidden="1">
      <c r="A30" s="63">
        <v>41030900</v>
      </c>
      <c r="B30" s="65" t="s">
        <v>42</v>
      </c>
      <c r="C30" s="31"/>
      <c r="D30" s="33"/>
      <c r="E30" s="34">
        <f t="shared" si="1"/>
        <v>0</v>
      </c>
      <c r="F30" s="31"/>
      <c r="G30" s="31"/>
      <c r="H30" s="32">
        <f t="shared" si="6"/>
        <v>0</v>
      </c>
      <c r="I30" s="31"/>
      <c r="J30" s="33"/>
      <c r="K30" s="34">
        <f t="shared" si="2"/>
        <v>0</v>
      </c>
      <c r="L30" s="27" t="e">
        <f t="shared" si="7"/>
        <v>#DIV/0!</v>
      </c>
      <c r="M30" s="27"/>
      <c r="N30" s="27" t="e">
        <f>K30/E30*100</f>
        <v>#DIV/0!</v>
      </c>
      <c r="O30" s="34"/>
      <c r="P30" s="34"/>
      <c r="Q30" s="34"/>
    </row>
    <row r="31" spans="1:17" ht="53.25" customHeight="1">
      <c r="A31" s="63">
        <v>41031000</v>
      </c>
      <c r="B31" s="66" t="s">
        <v>31</v>
      </c>
      <c r="C31" s="30">
        <v>923388.59</v>
      </c>
      <c r="D31" s="88"/>
      <c r="E31" s="89">
        <f t="shared" si="1"/>
        <v>923388.59</v>
      </c>
      <c r="F31" s="31">
        <v>9918800</v>
      </c>
      <c r="G31" s="31"/>
      <c r="H31" s="32">
        <f t="shared" si="6"/>
        <v>9918800</v>
      </c>
      <c r="I31" s="30">
        <v>289867.61</v>
      </c>
      <c r="J31" s="88"/>
      <c r="K31" s="89">
        <f t="shared" si="2"/>
        <v>289867.61</v>
      </c>
      <c r="L31" s="27">
        <f t="shared" si="7"/>
        <v>31.39172534068241</v>
      </c>
      <c r="M31" s="27"/>
      <c r="N31" s="27">
        <f>K31/E31*100</f>
        <v>31.39172534068241</v>
      </c>
      <c r="O31" s="34">
        <f>I31/F31*100</f>
        <v>2.922406037020607</v>
      </c>
      <c r="P31" s="34"/>
      <c r="Q31" s="34">
        <f t="shared" si="5"/>
        <v>2.922406037020607</v>
      </c>
    </row>
    <row r="32" spans="1:17" ht="26.25" customHeight="1">
      <c r="A32" s="28">
        <v>41033900</v>
      </c>
      <c r="B32" s="67" t="s">
        <v>39</v>
      </c>
      <c r="C32" s="31">
        <v>3809700</v>
      </c>
      <c r="D32" s="33"/>
      <c r="E32" s="34">
        <f aca="true" t="shared" si="8" ref="E32:E38">C32+D32</f>
        <v>3809700</v>
      </c>
      <c r="F32" s="68">
        <v>24853400</v>
      </c>
      <c r="G32" s="31"/>
      <c r="H32" s="32">
        <f>F32+G32</f>
        <v>24853400</v>
      </c>
      <c r="I32" s="31">
        <v>5739200</v>
      </c>
      <c r="J32" s="33"/>
      <c r="K32" s="34">
        <f>I32+J32</f>
        <v>5739200</v>
      </c>
      <c r="L32" s="27">
        <f t="shared" si="7"/>
        <v>150.6470325747434</v>
      </c>
      <c r="M32" s="27"/>
      <c r="N32" s="27">
        <f>K32/E32*100</f>
        <v>150.6470325747434</v>
      </c>
      <c r="O32" s="34">
        <f>I32/F32*100</f>
        <v>23.09221273548086</v>
      </c>
      <c r="P32" s="34"/>
      <c r="Q32" s="34">
        <f t="shared" si="5"/>
        <v>23.09221273548086</v>
      </c>
    </row>
    <row r="33" spans="1:17" ht="27.75" customHeight="1">
      <c r="A33" s="28">
        <v>41034200</v>
      </c>
      <c r="B33" s="69" t="s">
        <v>38</v>
      </c>
      <c r="C33" s="31">
        <v>3065300</v>
      </c>
      <c r="D33" s="33"/>
      <c r="E33" s="34">
        <f t="shared" si="8"/>
        <v>3065300</v>
      </c>
      <c r="F33" s="97">
        <v>16323300</v>
      </c>
      <c r="G33" s="31"/>
      <c r="H33" s="32">
        <f t="shared" si="6"/>
        <v>16323300</v>
      </c>
      <c r="I33" s="97">
        <v>5440100</v>
      </c>
      <c r="J33" s="33"/>
      <c r="K33" s="34">
        <f t="shared" si="2"/>
        <v>5440100</v>
      </c>
      <c r="L33" s="27">
        <f t="shared" si="7"/>
        <v>177.47365673832905</v>
      </c>
      <c r="M33" s="27"/>
      <c r="N33" s="27"/>
      <c r="O33" s="34">
        <f aca="true" t="shared" si="9" ref="O33:O38">I33/F33*100</f>
        <v>33.32720712110909</v>
      </c>
      <c r="P33" s="34"/>
      <c r="Q33" s="34">
        <f aca="true" t="shared" si="10" ref="Q33:Q39">K33/H33*100</f>
        <v>33.32720712110909</v>
      </c>
    </row>
    <row r="34" spans="1:17" ht="0.75" customHeight="1" hidden="1">
      <c r="A34" s="28">
        <v>41034500</v>
      </c>
      <c r="B34" s="66" t="s">
        <v>50</v>
      </c>
      <c r="C34" s="31"/>
      <c r="D34" s="33"/>
      <c r="E34" s="34">
        <f t="shared" si="8"/>
        <v>0</v>
      </c>
      <c r="F34" s="31"/>
      <c r="G34" s="31"/>
      <c r="H34" s="32">
        <f>F34+G34</f>
        <v>0</v>
      </c>
      <c r="I34" s="31"/>
      <c r="J34" s="33"/>
      <c r="K34" s="34">
        <f>I34+J34</f>
        <v>0</v>
      </c>
      <c r="L34" s="27"/>
      <c r="M34" s="27"/>
      <c r="N34" s="27"/>
      <c r="O34" s="34" t="e">
        <f t="shared" si="9"/>
        <v>#DIV/0!</v>
      </c>
      <c r="P34" s="34"/>
      <c r="Q34" s="34" t="e">
        <f t="shared" si="10"/>
        <v>#DIV/0!</v>
      </c>
    </row>
    <row r="35" spans="1:17" ht="21" customHeight="1">
      <c r="A35" s="28">
        <v>41035000</v>
      </c>
      <c r="B35" s="29" t="s">
        <v>29</v>
      </c>
      <c r="C35" s="31">
        <v>846801</v>
      </c>
      <c r="D35" s="33">
        <v>145400</v>
      </c>
      <c r="E35" s="34">
        <f t="shared" si="8"/>
        <v>992201</v>
      </c>
      <c r="F35" s="31">
        <v>2987697</v>
      </c>
      <c r="G35" s="30">
        <v>626286.24</v>
      </c>
      <c r="H35" s="32">
        <v>1268892</v>
      </c>
      <c r="I35" s="30">
        <v>1282243.06</v>
      </c>
      <c r="J35" s="33">
        <v>617980</v>
      </c>
      <c r="K35" s="89">
        <f t="shared" si="2"/>
        <v>1900223.06</v>
      </c>
      <c r="L35" s="27"/>
      <c r="M35" s="27"/>
      <c r="N35" s="27"/>
      <c r="O35" s="34">
        <f t="shared" si="9"/>
        <v>42.91743975376352</v>
      </c>
      <c r="P35" s="34">
        <f>J35/G35*100</f>
        <v>98.67373104029876</v>
      </c>
      <c r="Q35" s="34">
        <f t="shared" si="10"/>
        <v>149.75451496266035</v>
      </c>
    </row>
    <row r="36" spans="1:17" ht="99.75" customHeight="1">
      <c r="A36" s="28">
        <v>41035800</v>
      </c>
      <c r="B36" s="66" t="s">
        <v>33</v>
      </c>
      <c r="C36" s="30">
        <v>139844.01</v>
      </c>
      <c r="D36" s="88">
        <v>0</v>
      </c>
      <c r="E36" s="89">
        <f t="shared" si="8"/>
        <v>139844.01</v>
      </c>
      <c r="F36" s="68">
        <v>705700</v>
      </c>
      <c r="G36" s="31"/>
      <c r="H36" s="32">
        <f t="shared" si="6"/>
        <v>705700</v>
      </c>
      <c r="I36" s="30">
        <v>165670.77</v>
      </c>
      <c r="J36" s="88">
        <v>0</v>
      </c>
      <c r="K36" s="89">
        <f t="shared" si="2"/>
        <v>165670.77</v>
      </c>
      <c r="L36" s="27"/>
      <c r="M36" s="27"/>
      <c r="N36" s="27"/>
      <c r="O36" s="34">
        <f t="shared" si="9"/>
        <v>23.476090406688392</v>
      </c>
      <c r="P36" s="34"/>
      <c r="Q36" s="34">
        <f t="shared" si="10"/>
        <v>23.476090406688392</v>
      </c>
    </row>
    <row r="37" spans="1:17" ht="52.5" customHeight="1" hidden="1">
      <c r="A37" s="28">
        <v>41037000</v>
      </c>
      <c r="B37" s="70" t="s">
        <v>45</v>
      </c>
      <c r="C37" s="31"/>
      <c r="D37" s="33"/>
      <c r="E37" s="34">
        <f t="shared" si="8"/>
        <v>0</v>
      </c>
      <c r="F37" s="71"/>
      <c r="G37" s="31"/>
      <c r="H37" s="32">
        <f t="shared" si="6"/>
        <v>0</v>
      </c>
      <c r="I37" s="31"/>
      <c r="J37" s="33"/>
      <c r="K37" s="34">
        <f t="shared" si="2"/>
        <v>0</v>
      </c>
      <c r="L37" s="27"/>
      <c r="M37" s="27"/>
      <c r="N37" s="27"/>
      <c r="O37" s="34" t="e">
        <f t="shared" si="9"/>
        <v>#DIV/0!</v>
      </c>
      <c r="P37" s="34"/>
      <c r="Q37" s="34" t="e">
        <f t="shared" si="10"/>
        <v>#DIV/0!</v>
      </c>
    </row>
    <row r="38" spans="1:17" ht="24.75" customHeight="1">
      <c r="A38" s="28"/>
      <c r="B38" s="72" t="s">
        <v>30</v>
      </c>
      <c r="C38" s="73">
        <f>C22+C21</f>
        <v>23016431.86</v>
      </c>
      <c r="D38" s="73">
        <f>D22+D21</f>
        <v>450670.15</v>
      </c>
      <c r="E38" s="90">
        <f t="shared" si="8"/>
        <v>23467102.009999998</v>
      </c>
      <c r="F38" s="74">
        <f>F22+F21</f>
        <v>153804397</v>
      </c>
      <c r="G38" s="73">
        <f>G22+G21</f>
        <v>1527916.24</v>
      </c>
      <c r="H38" s="98">
        <f t="shared" si="6"/>
        <v>155332313.24</v>
      </c>
      <c r="I38" s="73">
        <f>I22+I21</f>
        <v>51438255.33</v>
      </c>
      <c r="J38" s="73">
        <f>J22+J21</f>
        <v>1011080.72</v>
      </c>
      <c r="K38" s="90">
        <f t="shared" si="2"/>
        <v>52449336.05</v>
      </c>
      <c r="L38" s="27">
        <f aca="true" t="shared" si="11" ref="L38:N39">I38/C38*100</f>
        <v>223.48492434830428</v>
      </c>
      <c r="M38" s="27">
        <f t="shared" si="11"/>
        <v>224.35049669919337</v>
      </c>
      <c r="N38" s="27">
        <f t="shared" si="11"/>
        <v>223.50154709196664</v>
      </c>
      <c r="O38" s="75">
        <f t="shared" si="9"/>
        <v>33.44394330286929</v>
      </c>
      <c r="P38" s="75">
        <f>J38/G38*100</f>
        <v>66.17383162312615</v>
      </c>
      <c r="Q38" s="75">
        <f t="shared" si="10"/>
        <v>33.76588872977245</v>
      </c>
    </row>
    <row r="39" spans="1:17" ht="1.5" customHeight="1" hidden="1" thickBot="1">
      <c r="A39" s="76">
        <v>41010600</v>
      </c>
      <c r="B39" s="77" t="s">
        <v>32</v>
      </c>
      <c r="C39" s="78"/>
      <c r="D39" s="78"/>
      <c r="E39" s="79">
        <v>0</v>
      </c>
      <c r="F39" s="78"/>
      <c r="G39" s="78"/>
      <c r="H39" s="79">
        <f t="shared" si="6"/>
        <v>0</v>
      </c>
      <c r="I39" s="78"/>
      <c r="J39" s="80"/>
      <c r="K39" s="81">
        <f t="shared" si="2"/>
        <v>0</v>
      </c>
      <c r="L39" s="27" t="e">
        <f t="shared" si="11"/>
        <v>#DIV/0!</v>
      </c>
      <c r="M39" s="27" t="e">
        <f t="shared" si="11"/>
        <v>#DIV/0!</v>
      </c>
      <c r="N39" s="27" t="e">
        <f t="shared" si="11"/>
        <v>#DIV/0!</v>
      </c>
      <c r="O39" s="81"/>
      <c r="P39" s="82"/>
      <c r="Q39" s="83" t="e">
        <f t="shared" si="10"/>
        <v>#DIV/0!</v>
      </c>
    </row>
    <row r="40" spans="1:17" ht="16.5">
      <c r="A40" s="84"/>
      <c r="B40" s="84"/>
      <c r="C40" s="84"/>
      <c r="D40" s="84"/>
      <c r="E40" s="84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</row>
    <row r="42" spans="2:6" ht="18.75">
      <c r="B42" s="2" t="s">
        <v>56</v>
      </c>
      <c r="F42" s="2" t="s">
        <v>57</v>
      </c>
    </row>
  </sheetData>
  <sheetProtection/>
  <mergeCells count="23">
    <mergeCell ref="M9:M10"/>
    <mergeCell ref="I8:K8"/>
    <mergeCell ref="K9:K10"/>
    <mergeCell ref="Q9:Q10"/>
    <mergeCell ref="O9:O10"/>
    <mergeCell ref="P9:P10"/>
    <mergeCell ref="N9:N10"/>
    <mergeCell ref="O8:Q8"/>
    <mergeCell ref="E9:E10"/>
    <mergeCell ref="F9:F10"/>
    <mergeCell ref="G9:G10"/>
    <mergeCell ref="H9:H10"/>
    <mergeCell ref="L9:L10"/>
    <mergeCell ref="A6:Q6"/>
    <mergeCell ref="A8:A10"/>
    <mergeCell ref="B8:B10"/>
    <mergeCell ref="C8:E8"/>
    <mergeCell ref="F8:H8"/>
    <mergeCell ref="D9:D10"/>
    <mergeCell ref="I9:I10"/>
    <mergeCell ref="J9:J10"/>
    <mergeCell ref="L8:N8"/>
    <mergeCell ref="C9:C10"/>
  </mergeCells>
  <printOptions horizontalCentered="1"/>
  <pageMargins left="0" right="0" top="0.1968503937007874" bottom="0.1968503937007874" header="0.5118110236220472" footer="0.1968503937007874"/>
  <pageSetup fitToHeight="2" horizontalDpi="600" verticalDpi="600" orientation="landscape" paperSize="9" scale="47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="96" zoomScaleNormal="96" zoomScalePageLayoutView="0" workbookViewId="0" topLeftCell="E4">
      <selection activeCell="O4" sqref="O4"/>
    </sheetView>
  </sheetViews>
  <sheetFormatPr defaultColWidth="9.00390625" defaultRowHeight="12.75"/>
  <cols>
    <col min="1" max="1" width="8.875" style="12" customWidth="1"/>
    <col min="2" max="2" width="48.50390625" style="12" customWidth="1"/>
    <col min="3" max="3" width="18.00390625" style="12" customWidth="1"/>
    <col min="4" max="4" width="15.375" style="12" customWidth="1"/>
    <col min="5" max="5" width="18.375" style="12" customWidth="1"/>
    <col min="6" max="6" width="16.875" style="12" customWidth="1"/>
    <col min="7" max="7" width="15.50390625" style="12" customWidth="1"/>
    <col min="8" max="8" width="16.625" style="12" customWidth="1"/>
    <col min="9" max="9" width="16.50390625" style="12" customWidth="1"/>
    <col min="10" max="10" width="14.50390625" style="12" customWidth="1"/>
    <col min="11" max="11" width="15.875" style="12" customWidth="1"/>
    <col min="12" max="12" width="15.375" style="12" customWidth="1"/>
    <col min="13" max="14" width="13.125" style="12" customWidth="1"/>
    <col min="15" max="15" width="14.125" style="12" customWidth="1"/>
    <col min="16" max="16" width="12.50390625" style="12" customWidth="1"/>
    <col min="17" max="17" width="10.625" style="12" customWidth="1"/>
    <col min="18" max="16384" width="9.375" style="12" customWidth="1"/>
  </cols>
  <sheetData>
    <row r="1" spans="15:17" ht="18.75">
      <c r="O1" s="5" t="s">
        <v>15</v>
      </c>
      <c r="P1" s="5"/>
      <c r="Q1" s="1"/>
    </row>
    <row r="2" spans="15:17" ht="18.75">
      <c r="O2" s="3" t="s">
        <v>47</v>
      </c>
      <c r="P2" s="3"/>
      <c r="Q2" s="2"/>
    </row>
    <row r="3" spans="15:17" ht="18.75">
      <c r="O3" s="2" t="s">
        <v>46</v>
      </c>
      <c r="P3" s="3"/>
      <c r="Q3" s="2"/>
    </row>
    <row r="4" spans="11:17" ht="18.75">
      <c r="K4" s="13"/>
      <c r="L4" s="13"/>
      <c r="M4" s="13"/>
      <c r="N4" s="13"/>
      <c r="O4" s="92" t="s">
        <v>83</v>
      </c>
      <c r="P4" s="101"/>
      <c r="Q4" s="1"/>
    </row>
    <row r="5" spans="2:17" ht="18.75">
      <c r="B5" s="134" t="s">
        <v>60</v>
      </c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"/>
    </row>
    <row r="6" spans="2:16" ht="20.25">
      <c r="B6" s="14" t="s">
        <v>18</v>
      </c>
      <c r="C6" s="14"/>
      <c r="D6" s="14"/>
      <c r="E6" s="14"/>
      <c r="P6" s="12" t="s">
        <v>52</v>
      </c>
    </row>
    <row r="7" spans="1:17" ht="44.25" customHeight="1">
      <c r="A7" s="133" t="s">
        <v>0</v>
      </c>
      <c r="B7" s="138" t="s">
        <v>2</v>
      </c>
      <c r="C7" s="130" t="s">
        <v>67</v>
      </c>
      <c r="D7" s="131"/>
      <c r="E7" s="132"/>
      <c r="F7" s="120" t="s">
        <v>68</v>
      </c>
      <c r="G7" s="121"/>
      <c r="H7" s="122"/>
      <c r="I7" s="120" t="s">
        <v>69</v>
      </c>
      <c r="J7" s="121"/>
      <c r="K7" s="122"/>
      <c r="L7" s="120" t="s">
        <v>70</v>
      </c>
      <c r="M7" s="121"/>
      <c r="N7" s="122"/>
      <c r="O7" s="135" t="s">
        <v>14</v>
      </c>
      <c r="P7" s="136"/>
      <c r="Q7" s="137"/>
    </row>
    <row r="8" spans="1:18" ht="33.75" customHeight="1">
      <c r="A8" s="133"/>
      <c r="B8" s="138"/>
      <c r="C8" s="118" t="s">
        <v>12</v>
      </c>
      <c r="D8" s="128" t="s">
        <v>59</v>
      </c>
      <c r="E8" s="123" t="s">
        <v>1</v>
      </c>
      <c r="F8" s="118" t="s">
        <v>12</v>
      </c>
      <c r="G8" s="128" t="s">
        <v>59</v>
      </c>
      <c r="H8" s="123" t="s">
        <v>1</v>
      </c>
      <c r="I8" s="118" t="s">
        <v>12</v>
      </c>
      <c r="J8" s="128" t="s">
        <v>59</v>
      </c>
      <c r="K8" s="123" t="s">
        <v>1</v>
      </c>
      <c r="L8" s="118" t="s">
        <v>12</v>
      </c>
      <c r="M8" s="128" t="s">
        <v>59</v>
      </c>
      <c r="N8" s="123" t="s">
        <v>1</v>
      </c>
      <c r="O8" s="118" t="s">
        <v>12</v>
      </c>
      <c r="P8" s="128" t="s">
        <v>59</v>
      </c>
      <c r="Q8" s="123" t="s">
        <v>1</v>
      </c>
      <c r="R8" s="12" t="s">
        <v>17</v>
      </c>
    </row>
    <row r="9" spans="1:17" ht="2.25" customHeight="1">
      <c r="A9" s="133"/>
      <c r="B9" s="138"/>
      <c r="C9" s="119"/>
      <c r="D9" s="129"/>
      <c r="E9" s="124"/>
      <c r="F9" s="119"/>
      <c r="G9" s="129"/>
      <c r="H9" s="124"/>
      <c r="I9" s="119"/>
      <c r="J9" s="129"/>
      <c r="K9" s="124"/>
      <c r="L9" s="119"/>
      <c r="M9" s="129"/>
      <c r="N9" s="124"/>
      <c r="O9" s="119"/>
      <c r="P9" s="129"/>
      <c r="Q9" s="124"/>
    </row>
    <row r="10" spans="1:17" ht="110.25" customHeight="1">
      <c r="A10" s="102" t="s">
        <v>75</v>
      </c>
      <c r="B10" s="103" t="s">
        <v>72</v>
      </c>
      <c r="C10" s="93">
        <v>214963.21</v>
      </c>
      <c r="D10" s="93"/>
      <c r="E10" s="93">
        <f>C10+D10</f>
        <v>214963.21</v>
      </c>
      <c r="F10" s="93">
        <v>1521700</v>
      </c>
      <c r="G10" s="93"/>
      <c r="H10" s="93">
        <f>F10+G10</f>
        <v>1521700</v>
      </c>
      <c r="I10" s="93">
        <v>352985.48</v>
      </c>
      <c r="J10" s="93"/>
      <c r="K10" s="93">
        <f>I10+J10</f>
        <v>352985.48</v>
      </c>
      <c r="L10" s="94">
        <f>I10/C10*100</f>
        <v>164.2073915810989</v>
      </c>
      <c r="M10" s="94"/>
      <c r="N10" s="94">
        <f>K10/E10*100</f>
        <v>164.2073915810989</v>
      </c>
      <c r="O10" s="94">
        <f>I10/F10*100</f>
        <v>23.196785174475913</v>
      </c>
      <c r="P10" s="94"/>
      <c r="Q10" s="94">
        <f>K10/H10*100</f>
        <v>23.196785174475913</v>
      </c>
    </row>
    <row r="11" spans="1:17" ht="18.75">
      <c r="A11" s="102" t="s">
        <v>73</v>
      </c>
      <c r="B11" s="20" t="s">
        <v>3</v>
      </c>
      <c r="C11" s="93">
        <v>5331590.95</v>
      </c>
      <c r="D11" s="93">
        <v>226269.07</v>
      </c>
      <c r="E11" s="93">
        <f aca="true" t="shared" si="0" ref="E11:E19">C11+D11</f>
        <v>5557860.0200000005</v>
      </c>
      <c r="F11" s="93">
        <v>42839026</v>
      </c>
      <c r="G11" s="93">
        <v>858400</v>
      </c>
      <c r="H11" s="93">
        <f aca="true" t="shared" si="1" ref="H11:H21">F11+G11</f>
        <v>43697426</v>
      </c>
      <c r="I11" s="93">
        <v>9497499.66</v>
      </c>
      <c r="J11" s="93">
        <v>289302.83</v>
      </c>
      <c r="K11" s="93">
        <f aca="true" t="shared" si="2" ref="K11:K21">I11+J11</f>
        <v>9786802.49</v>
      </c>
      <c r="L11" s="94">
        <f aca="true" t="shared" si="3" ref="L11:L22">I11/C11*100</f>
        <v>178.13631520250067</v>
      </c>
      <c r="M11" s="94">
        <f aca="true" t="shared" si="4" ref="M11:M22">J11/D11*100</f>
        <v>127.85787734929923</v>
      </c>
      <c r="N11" s="94">
        <f aca="true" t="shared" si="5" ref="N11:N22">K11/E11*100</f>
        <v>176.08940230200326</v>
      </c>
      <c r="O11" s="94">
        <f>I11/F11*100</f>
        <v>22.17020447663773</v>
      </c>
      <c r="P11" s="94">
        <f>J11/G11*100</f>
        <v>33.702566402609506</v>
      </c>
      <c r="Q11" s="94">
        <f>K11/H11*100</f>
        <v>22.39674824324893</v>
      </c>
    </row>
    <row r="12" spans="1:17" ht="22.5" customHeight="1">
      <c r="A12" s="102" t="s">
        <v>74</v>
      </c>
      <c r="B12" s="20" t="s">
        <v>4</v>
      </c>
      <c r="C12" s="93">
        <v>1242323.54</v>
      </c>
      <c r="D12" s="93">
        <v>15767.88</v>
      </c>
      <c r="E12" s="93">
        <f t="shared" si="0"/>
        <v>1258091.42</v>
      </c>
      <c r="F12" s="93">
        <v>8654000</v>
      </c>
      <c r="G12" s="93">
        <v>15806.24</v>
      </c>
      <c r="H12" s="93">
        <f t="shared" si="1"/>
        <v>8669806.24</v>
      </c>
      <c r="I12" s="93">
        <v>1739527.43</v>
      </c>
      <c r="J12" s="93">
        <v>51054.2</v>
      </c>
      <c r="K12" s="93">
        <f t="shared" si="2"/>
        <v>1790581.63</v>
      </c>
      <c r="L12" s="94">
        <f t="shared" si="3"/>
        <v>140.02209360051245</v>
      </c>
      <c r="M12" s="94">
        <f t="shared" si="4"/>
        <v>323.78607650489477</v>
      </c>
      <c r="N12" s="94">
        <f t="shared" si="5"/>
        <v>142.32523976675716</v>
      </c>
      <c r="O12" s="94">
        <f>I12/F12*100</f>
        <v>20.100848509359835</v>
      </c>
      <c r="P12" s="94">
        <f>J12/G12*100</f>
        <v>323.0002834323659</v>
      </c>
      <c r="Q12" s="94">
        <f>K12/H12*100</f>
        <v>20.653075517867627</v>
      </c>
    </row>
    <row r="13" spans="1:17" ht="34.5" customHeight="1">
      <c r="A13" s="102" t="s">
        <v>76</v>
      </c>
      <c r="B13" s="20" t="s">
        <v>5</v>
      </c>
      <c r="C13" s="93">
        <v>11338429.36</v>
      </c>
      <c r="D13" s="93">
        <v>47524.67</v>
      </c>
      <c r="E13" s="93">
        <f t="shared" si="0"/>
        <v>11385954.03</v>
      </c>
      <c r="F13" s="93">
        <v>81218588.64</v>
      </c>
      <c r="G13" s="93">
        <v>164550</v>
      </c>
      <c r="H13" s="93">
        <f t="shared" si="1"/>
        <v>81383138.64</v>
      </c>
      <c r="I13" s="93">
        <v>30257966.53</v>
      </c>
      <c r="J13" s="93">
        <v>45389.18</v>
      </c>
      <c r="K13" s="93">
        <f t="shared" si="2"/>
        <v>30303355.71</v>
      </c>
      <c r="L13" s="94">
        <f t="shared" si="3"/>
        <v>266.8620632478854</v>
      </c>
      <c r="M13" s="94">
        <f t="shared" si="4"/>
        <v>95.50656532701858</v>
      </c>
      <c r="N13" s="94">
        <f t="shared" si="5"/>
        <v>266.1468299464055</v>
      </c>
      <c r="O13" s="94">
        <f>I13/F13*100</f>
        <v>37.25497701532086</v>
      </c>
      <c r="P13" s="94">
        <f>J13/G13*100</f>
        <v>27.5838225463385</v>
      </c>
      <c r="Q13" s="94">
        <f>K13/H13*100</f>
        <v>37.23542273793042</v>
      </c>
    </row>
    <row r="14" spans="1:17" ht="18.75" customHeight="1">
      <c r="A14" s="102" t="s">
        <v>77</v>
      </c>
      <c r="B14" s="20" t="s">
        <v>6</v>
      </c>
      <c r="C14" s="93">
        <v>543996.09</v>
      </c>
      <c r="D14" s="93">
        <v>41994.4</v>
      </c>
      <c r="E14" s="93">
        <f t="shared" si="0"/>
        <v>585990.49</v>
      </c>
      <c r="F14" s="93">
        <v>3251340</v>
      </c>
      <c r="G14" s="93">
        <v>232680</v>
      </c>
      <c r="H14" s="93">
        <f t="shared" si="1"/>
        <v>3484020</v>
      </c>
      <c r="I14" s="93">
        <v>715386.06</v>
      </c>
      <c r="J14" s="93">
        <v>13927.39</v>
      </c>
      <c r="K14" s="93">
        <f t="shared" si="2"/>
        <v>729313.4500000001</v>
      </c>
      <c r="L14" s="94">
        <f t="shared" si="3"/>
        <v>131.5057356386514</v>
      </c>
      <c r="M14" s="94">
        <f t="shared" si="4"/>
        <v>33.164874364200934</v>
      </c>
      <c r="N14" s="94">
        <f t="shared" si="5"/>
        <v>124.45823992809169</v>
      </c>
      <c r="O14" s="94">
        <f>I14/F14*100</f>
        <v>22.00280684271716</v>
      </c>
      <c r="P14" s="94">
        <f>J14/G14*100</f>
        <v>5.985641223998624</v>
      </c>
      <c r="Q14" s="94">
        <f>K14/H14*100</f>
        <v>20.933101704353017</v>
      </c>
    </row>
    <row r="15" spans="1:17" ht="18.75">
      <c r="A15" s="102" t="s">
        <v>78</v>
      </c>
      <c r="B15" s="20" t="s">
        <v>7</v>
      </c>
      <c r="C15" s="93">
        <v>57508.49</v>
      </c>
      <c r="D15" s="93"/>
      <c r="E15" s="93">
        <f t="shared" si="0"/>
        <v>57508.49</v>
      </c>
      <c r="F15" s="93">
        <v>416800</v>
      </c>
      <c r="G15" s="93"/>
      <c r="H15" s="93">
        <f t="shared" si="1"/>
        <v>416800</v>
      </c>
      <c r="I15" s="93">
        <v>94158.19</v>
      </c>
      <c r="J15" s="93"/>
      <c r="K15" s="93">
        <f t="shared" si="2"/>
        <v>94158.19</v>
      </c>
      <c r="L15" s="94">
        <f t="shared" si="3"/>
        <v>163.72919894088682</v>
      </c>
      <c r="M15" s="94"/>
      <c r="N15" s="94">
        <f t="shared" si="5"/>
        <v>163.72919894088682</v>
      </c>
      <c r="O15" s="94">
        <f aca="true" t="shared" si="6" ref="O15:Q16">I15/F15*100</f>
        <v>22.590736564299423</v>
      </c>
      <c r="P15" s="94"/>
      <c r="Q15" s="94">
        <f t="shared" si="6"/>
        <v>22.590736564299423</v>
      </c>
    </row>
    <row r="16" spans="1:17" ht="18.75" customHeight="1">
      <c r="A16" s="102" t="s">
        <v>81</v>
      </c>
      <c r="B16" s="20" t="s">
        <v>16</v>
      </c>
      <c r="C16" s="93"/>
      <c r="D16" s="93"/>
      <c r="E16" s="93">
        <f t="shared" si="0"/>
        <v>0</v>
      </c>
      <c r="F16" s="93"/>
      <c r="G16" s="93">
        <v>86380</v>
      </c>
      <c r="H16" s="93">
        <f t="shared" si="1"/>
        <v>86380</v>
      </c>
      <c r="I16" s="93"/>
      <c r="J16" s="93"/>
      <c r="K16" s="93">
        <f t="shared" si="2"/>
        <v>0</v>
      </c>
      <c r="L16" s="94"/>
      <c r="M16" s="94"/>
      <c r="N16" s="94"/>
      <c r="O16" s="94"/>
      <c r="P16" s="94">
        <f t="shared" si="6"/>
        <v>0</v>
      </c>
      <c r="Q16" s="94">
        <f t="shared" si="6"/>
        <v>0</v>
      </c>
    </row>
    <row r="17" spans="1:17" ht="1.5" customHeight="1" hidden="1">
      <c r="A17" s="95" t="s">
        <v>8</v>
      </c>
      <c r="B17" s="20" t="s">
        <v>54</v>
      </c>
      <c r="C17" s="93"/>
      <c r="D17" s="93"/>
      <c r="E17" s="93">
        <f t="shared" si="0"/>
        <v>0</v>
      </c>
      <c r="F17" s="93"/>
      <c r="G17" s="93"/>
      <c r="H17" s="93">
        <f t="shared" si="1"/>
        <v>0</v>
      </c>
      <c r="I17" s="93"/>
      <c r="J17" s="93"/>
      <c r="K17" s="93">
        <f t="shared" si="2"/>
        <v>0</v>
      </c>
      <c r="L17" s="94"/>
      <c r="M17" s="94"/>
      <c r="N17" s="94"/>
      <c r="O17" s="94"/>
      <c r="P17" s="94"/>
      <c r="Q17" s="94"/>
    </row>
    <row r="18" spans="1:17" ht="48.75" customHeight="1">
      <c r="A18" s="102" t="s">
        <v>79</v>
      </c>
      <c r="B18" s="20" t="s">
        <v>58</v>
      </c>
      <c r="C18" s="93">
        <v>7862.57</v>
      </c>
      <c r="D18" s="93"/>
      <c r="E18" s="93">
        <f t="shared" si="0"/>
        <v>7862.57</v>
      </c>
      <c r="F18" s="93">
        <v>906000</v>
      </c>
      <c r="G18" s="93"/>
      <c r="H18" s="93">
        <f t="shared" si="1"/>
        <v>906000</v>
      </c>
      <c r="I18" s="93"/>
      <c r="J18" s="93"/>
      <c r="K18" s="93">
        <f t="shared" si="2"/>
        <v>0</v>
      </c>
      <c r="L18" s="94"/>
      <c r="M18" s="94"/>
      <c r="N18" s="94"/>
      <c r="O18" s="94">
        <f>I18/F18*100</f>
        <v>0</v>
      </c>
      <c r="P18" s="94"/>
      <c r="Q18" s="94">
        <f>K18/H18*100</f>
        <v>0</v>
      </c>
    </row>
    <row r="19" spans="1:17" ht="37.5" customHeight="1">
      <c r="A19" s="102" t="s">
        <v>80</v>
      </c>
      <c r="B19" s="20" t="s">
        <v>9</v>
      </c>
      <c r="C19" s="93">
        <v>445.12</v>
      </c>
      <c r="D19" s="93"/>
      <c r="E19" s="93">
        <f t="shared" si="0"/>
        <v>445.12</v>
      </c>
      <c r="F19" s="93">
        <v>154900</v>
      </c>
      <c r="G19" s="93"/>
      <c r="H19" s="93">
        <f t="shared" si="1"/>
        <v>154900</v>
      </c>
      <c r="I19" s="93">
        <v>452.32</v>
      </c>
      <c r="J19" s="93"/>
      <c r="K19" s="93">
        <f t="shared" si="2"/>
        <v>452.32</v>
      </c>
      <c r="L19" s="94">
        <f t="shared" si="3"/>
        <v>101.6175413371675</v>
      </c>
      <c r="M19" s="94"/>
      <c r="N19" s="94">
        <f t="shared" si="5"/>
        <v>101.6175413371675</v>
      </c>
      <c r="O19" s="94">
        <f>I19/F19*100</f>
        <v>0.2920077469335055</v>
      </c>
      <c r="P19" s="94"/>
      <c r="Q19" s="94">
        <f aca="true" t="shared" si="7" ref="P19:Q22">K19/H19*100</f>
        <v>0.2920077469335055</v>
      </c>
    </row>
    <row r="20" spans="1:17" ht="18.75">
      <c r="A20" s="102"/>
      <c r="B20" s="21" t="s">
        <v>1</v>
      </c>
      <c r="C20" s="93">
        <f>SUM(C10:C19)</f>
        <v>18737119.33</v>
      </c>
      <c r="D20" s="93">
        <f>SUM(D10:D19)</f>
        <v>331556.02</v>
      </c>
      <c r="E20" s="93">
        <f>SUM(E10:E19)</f>
        <v>19068675.349999998</v>
      </c>
      <c r="F20" s="93">
        <f aca="true" t="shared" si="8" ref="F20:K20">SUM(F10:F19)</f>
        <v>138962354.64</v>
      </c>
      <c r="G20" s="93">
        <f t="shared" si="8"/>
        <v>1357816.24</v>
      </c>
      <c r="H20" s="93">
        <f t="shared" si="8"/>
        <v>140320170.88</v>
      </c>
      <c r="I20" s="93">
        <f t="shared" si="8"/>
        <v>42657975.67</v>
      </c>
      <c r="J20" s="93">
        <f t="shared" si="8"/>
        <v>399673.60000000003</v>
      </c>
      <c r="K20" s="93">
        <f t="shared" si="8"/>
        <v>43057649.27</v>
      </c>
      <c r="L20" s="94">
        <f t="shared" si="3"/>
        <v>227.66560280000098</v>
      </c>
      <c r="M20" s="94">
        <f t="shared" si="4"/>
        <v>120.5448177354765</v>
      </c>
      <c r="N20" s="94">
        <f t="shared" si="5"/>
        <v>225.80304336661752</v>
      </c>
      <c r="O20" s="94">
        <f>I20/F20*100</f>
        <v>30.697504932548835</v>
      </c>
      <c r="P20" s="94">
        <f t="shared" si="7"/>
        <v>29.435028704620592</v>
      </c>
      <c r="Q20" s="94">
        <f t="shared" si="7"/>
        <v>30.685288508394386</v>
      </c>
    </row>
    <row r="21" spans="1:17" ht="33.75">
      <c r="A21" s="102"/>
      <c r="B21" s="22" t="s">
        <v>10</v>
      </c>
      <c r="C21" s="93">
        <v>2703981</v>
      </c>
      <c r="D21" s="93">
        <v>69100</v>
      </c>
      <c r="E21" s="93">
        <f>C21+D21</f>
        <v>2773081</v>
      </c>
      <c r="F21" s="93">
        <v>4601210</v>
      </c>
      <c r="G21" s="93">
        <v>399100</v>
      </c>
      <c r="H21" s="93">
        <f t="shared" si="1"/>
        <v>5000310</v>
      </c>
      <c r="I21" s="93">
        <v>1375648</v>
      </c>
      <c r="J21" s="93">
        <v>384100</v>
      </c>
      <c r="K21" s="93">
        <f t="shared" si="2"/>
        <v>1759748</v>
      </c>
      <c r="L21" s="94">
        <f t="shared" si="3"/>
        <v>50.87491369207107</v>
      </c>
      <c r="M21" s="94">
        <f t="shared" si="4"/>
        <v>555.8610709117222</v>
      </c>
      <c r="N21" s="94">
        <f t="shared" si="5"/>
        <v>63.45822570635333</v>
      </c>
      <c r="O21" s="94">
        <f>I21/F21*100</f>
        <v>29.897526954866223</v>
      </c>
      <c r="P21" s="94">
        <f t="shared" si="7"/>
        <v>96.24154347281383</v>
      </c>
      <c r="Q21" s="94">
        <f t="shared" si="7"/>
        <v>35.19277804776104</v>
      </c>
    </row>
    <row r="22" spans="1:17" ht="18.75">
      <c r="A22" s="19"/>
      <c r="B22" s="21" t="s">
        <v>11</v>
      </c>
      <c r="C22" s="93">
        <f>C20+C21</f>
        <v>21441100.33</v>
      </c>
      <c r="D22" s="93">
        <f>D20+D21</f>
        <v>400656.02</v>
      </c>
      <c r="E22" s="93">
        <f>C22+D22</f>
        <v>21841756.349999998</v>
      </c>
      <c r="F22" s="93">
        <f>F20+F21</f>
        <v>143563564.64</v>
      </c>
      <c r="G22" s="93">
        <f>G20+G21</f>
        <v>1756916.24</v>
      </c>
      <c r="H22" s="93">
        <f>F22+G22</f>
        <v>145320480.88</v>
      </c>
      <c r="I22" s="93">
        <f>I20+I21</f>
        <v>44033623.67</v>
      </c>
      <c r="J22" s="93">
        <f>J20+J21</f>
        <v>783773.6000000001</v>
      </c>
      <c r="K22" s="93">
        <f>I22+J22</f>
        <v>44817397.27</v>
      </c>
      <c r="L22" s="94">
        <f t="shared" si="3"/>
        <v>205.37016753934475</v>
      </c>
      <c r="M22" s="94">
        <f t="shared" si="4"/>
        <v>195.62256920537473</v>
      </c>
      <c r="N22" s="94">
        <f t="shared" si="5"/>
        <v>205.19136168277973</v>
      </c>
      <c r="O22" s="94">
        <f>I22/F22*100</f>
        <v>30.67186565088344</v>
      </c>
      <c r="P22" s="94">
        <f t="shared" si="7"/>
        <v>44.61075503519736</v>
      </c>
      <c r="Q22" s="94">
        <f t="shared" si="7"/>
        <v>30.840386020335615</v>
      </c>
    </row>
    <row r="23" spans="1:17" ht="18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8"/>
      <c r="L23" s="17"/>
      <c r="M23" s="17"/>
      <c r="N23" s="17"/>
      <c r="O23" s="17"/>
      <c r="P23" s="17"/>
      <c r="Q23" s="17"/>
    </row>
    <row r="24" spans="1:17" ht="18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8"/>
      <c r="L24" s="17"/>
      <c r="M24" s="17"/>
      <c r="N24" s="17"/>
      <c r="O24" s="17"/>
      <c r="P24" s="17"/>
      <c r="Q24" s="17"/>
    </row>
    <row r="25" spans="1:17" ht="27" customHeight="1">
      <c r="A25" s="15"/>
      <c r="B25" s="2" t="s">
        <v>56</v>
      </c>
      <c r="C25" s="1"/>
      <c r="D25" s="1"/>
      <c r="E25" s="1"/>
      <c r="F25" s="2" t="s">
        <v>57</v>
      </c>
      <c r="G25" s="1"/>
      <c r="H25" s="17"/>
      <c r="I25" s="17"/>
      <c r="J25" s="17"/>
      <c r="K25" s="18"/>
      <c r="L25" s="17"/>
      <c r="M25" s="17"/>
      <c r="N25" s="17"/>
      <c r="O25" s="17"/>
      <c r="P25" s="17"/>
      <c r="Q25" s="17"/>
    </row>
  </sheetData>
  <sheetProtection/>
  <mergeCells count="23">
    <mergeCell ref="B5:P5"/>
    <mergeCell ref="O7:Q7"/>
    <mergeCell ref="O8:O9"/>
    <mergeCell ref="Q8:Q9"/>
    <mergeCell ref="I7:K7"/>
    <mergeCell ref="B7:B9"/>
    <mergeCell ref="F7:H7"/>
    <mergeCell ref="L8:L9"/>
    <mergeCell ref="M8:M9"/>
    <mergeCell ref="N8:N9"/>
    <mergeCell ref="A7:A9"/>
    <mergeCell ref="H8:H9"/>
    <mergeCell ref="G8:G9"/>
    <mergeCell ref="P8:P9"/>
    <mergeCell ref="L7:N7"/>
    <mergeCell ref="C7:E7"/>
    <mergeCell ref="C8:C9"/>
    <mergeCell ref="D8:D9"/>
    <mergeCell ref="E8:E9"/>
    <mergeCell ref="J8:J9"/>
    <mergeCell ref="F8:F9"/>
    <mergeCell ref="I8:I9"/>
    <mergeCell ref="K8:K9"/>
  </mergeCells>
  <printOptions/>
  <pageMargins left="0.5905511811023623" right="0.5905511811023623" top="1.1811023622047245" bottom="0" header="0.5118110236220472" footer="0.5118110236220472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Сумы, ОФУ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Иванникова С.Г.</dc:creator>
  <cp:keywords/>
  <dc:description/>
  <cp:lastModifiedBy>User</cp:lastModifiedBy>
  <cp:lastPrinted>2017-06-01T07:00:02Z</cp:lastPrinted>
  <dcterms:created xsi:type="dcterms:W3CDTF">2000-03-20T13:04:02Z</dcterms:created>
  <dcterms:modified xsi:type="dcterms:W3CDTF">2017-06-01T07:00:23Z</dcterms:modified>
  <cp:category/>
  <cp:version/>
  <cp:contentType/>
  <cp:contentStatus/>
</cp:coreProperties>
</file>