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Дод2" sheetId="1" r:id="rId1"/>
  </sheets>
  <definedNames>
    <definedName name="Масив">#REF!</definedName>
    <definedName name="_xlnm.Print_Area" localSheetId="0">Дод2!$A$1:$Q$57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54" i="1" l="1"/>
  <c r="M54" i="1"/>
  <c r="L54" i="1"/>
  <c r="K54" i="1"/>
  <c r="Q54" i="1" s="1"/>
  <c r="H54" i="1"/>
  <c r="E54" i="1"/>
  <c r="P53" i="1"/>
  <c r="O53" i="1"/>
  <c r="M53" i="1"/>
  <c r="L53" i="1"/>
  <c r="K53" i="1"/>
  <c r="N53" i="1" s="1"/>
  <c r="H53" i="1"/>
  <c r="E53" i="1"/>
  <c r="P52" i="1"/>
  <c r="O52" i="1"/>
  <c r="M52" i="1"/>
  <c r="L52" i="1"/>
  <c r="K52" i="1"/>
  <c r="Q52" i="1" s="1"/>
  <c r="H52" i="1"/>
  <c r="E52" i="1"/>
  <c r="Q51" i="1"/>
  <c r="P51" i="1"/>
  <c r="O51" i="1"/>
  <c r="N51" i="1"/>
  <c r="M51" i="1"/>
  <c r="L51" i="1"/>
  <c r="P50" i="1"/>
  <c r="O50" i="1"/>
  <c r="M50" i="1"/>
  <c r="L50" i="1"/>
  <c r="K50" i="1"/>
  <c r="N50" i="1" s="1"/>
  <c r="H50" i="1"/>
  <c r="P49" i="1"/>
  <c r="O49" i="1"/>
  <c r="M49" i="1"/>
  <c r="L49" i="1"/>
  <c r="K49" i="1"/>
  <c r="N49" i="1" s="1"/>
  <c r="H49" i="1"/>
  <c r="P48" i="1"/>
  <c r="O48" i="1"/>
  <c r="M48" i="1"/>
  <c r="L48" i="1"/>
  <c r="K48" i="1"/>
  <c r="N48" i="1" s="1"/>
  <c r="H48" i="1"/>
  <c r="P47" i="1"/>
  <c r="O47" i="1"/>
  <c r="M47" i="1"/>
  <c r="L47" i="1"/>
  <c r="K47" i="1"/>
  <c r="N47" i="1" s="1"/>
  <c r="H47" i="1"/>
  <c r="Q46" i="1"/>
  <c r="P46" i="1"/>
  <c r="O46" i="1"/>
  <c r="N46" i="1"/>
  <c r="M46" i="1"/>
  <c r="L46" i="1"/>
  <c r="O45" i="1"/>
  <c r="K45" i="1"/>
  <c r="Q45" i="1" s="1"/>
  <c r="H45" i="1"/>
  <c r="L44" i="1"/>
  <c r="K44" i="1"/>
  <c r="N44" i="1" s="1"/>
  <c r="H44" i="1"/>
  <c r="E44" i="1"/>
  <c r="O43" i="1"/>
  <c r="K43" i="1"/>
  <c r="Q43" i="1" s="1"/>
  <c r="H43" i="1"/>
  <c r="E43" i="1"/>
  <c r="O42" i="1"/>
  <c r="K42" i="1"/>
  <c r="Q42" i="1" s="1"/>
  <c r="H42" i="1"/>
  <c r="O41" i="1"/>
  <c r="L41" i="1"/>
  <c r="K41" i="1"/>
  <c r="Q41" i="1" s="1"/>
  <c r="H41" i="1"/>
  <c r="E41" i="1"/>
  <c r="L40" i="1"/>
  <c r="K40" i="1"/>
  <c r="N40" i="1" s="1"/>
  <c r="H40" i="1"/>
  <c r="H39" i="1"/>
  <c r="J38" i="1"/>
  <c r="M38" i="1" s="1"/>
  <c r="I38" i="1"/>
  <c r="I55" i="1" s="1"/>
  <c r="G38" i="1"/>
  <c r="G55" i="1" s="1"/>
  <c r="F38" i="1"/>
  <c r="F55" i="1" s="1"/>
  <c r="H55" i="1" s="1"/>
  <c r="D38" i="1"/>
  <c r="D55" i="1" s="1"/>
  <c r="C38" i="1"/>
  <c r="C55" i="1" s="1"/>
  <c r="E55" i="1" s="1"/>
  <c r="K37" i="1"/>
  <c r="H37" i="1"/>
  <c r="K36" i="1"/>
  <c r="H36" i="1"/>
  <c r="O35" i="1"/>
  <c r="K35" i="1"/>
  <c r="Q35" i="1" s="1"/>
  <c r="H35" i="1"/>
  <c r="L34" i="1"/>
  <c r="K34" i="1"/>
  <c r="H34" i="1"/>
  <c r="E34" i="1"/>
  <c r="O33" i="1"/>
  <c r="L33" i="1"/>
  <c r="K33" i="1"/>
  <c r="Q33" i="1" s="1"/>
  <c r="H33" i="1"/>
  <c r="E33" i="1"/>
  <c r="O32" i="1"/>
  <c r="K32" i="1"/>
  <c r="Q32" i="1" s="1"/>
  <c r="H32" i="1"/>
  <c r="E32" i="1"/>
  <c r="K31" i="1"/>
  <c r="H31" i="1"/>
  <c r="E31" i="1"/>
  <c r="P30" i="1"/>
  <c r="K30" i="1"/>
  <c r="Q30" i="1" s="1"/>
  <c r="H30" i="1"/>
  <c r="O29" i="1"/>
  <c r="K29" i="1"/>
  <c r="Q29" i="1" s="1"/>
  <c r="H29" i="1"/>
  <c r="E29" i="1"/>
  <c r="P28" i="1"/>
  <c r="O28" i="1"/>
  <c r="M28" i="1"/>
  <c r="L28" i="1"/>
  <c r="K28" i="1"/>
  <c r="Q28" i="1" s="1"/>
  <c r="P27" i="1"/>
  <c r="O27" i="1"/>
  <c r="N27" i="1"/>
  <c r="M27" i="1"/>
  <c r="L27" i="1"/>
  <c r="K27" i="1"/>
  <c r="Q27" i="1" s="1"/>
  <c r="P26" i="1"/>
  <c r="O26" i="1"/>
  <c r="M26" i="1"/>
  <c r="L26" i="1"/>
  <c r="K26" i="1"/>
  <c r="Q26" i="1" s="1"/>
  <c r="P25" i="1"/>
  <c r="O25" i="1"/>
  <c r="N25" i="1"/>
  <c r="M25" i="1"/>
  <c r="L25" i="1"/>
  <c r="K25" i="1"/>
  <c r="Q25" i="1" s="1"/>
  <c r="P24" i="1"/>
  <c r="O24" i="1"/>
  <c r="M24" i="1"/>
  <c r="L24" i="1"/>
  <c r="K24" i="1"/>
  <c r="Q24" i="1" s="1"/>
  <c r="E24" i="1"/>
  <c r="P23" i="1"/>
  <c r="O23" i="1"/>
  <c r="M23" i="1"/>
  <c r="L23" i="1"/>
  <c r="K23" i="1"/>
  <c r="Q23" i="1" s="1"/>
  <c r="E23" i="1"/>
  <c r="P22" i="1"/>
  <c r="O22" i="1"/>
  <c r="M22" i="1"/>
  <c r="L22" i="1"/>
  <c r="K22" i="1"/>
  <c r="Q22" i="1" s="1"/>
  <c r="H22" i="1"/>
  <c r="E22" i="1"/>
  <c r="L21" i="1"/>
  <c r="K21" i="1"/>
  <c r="H21" i="1"/>
  <c r="E21" i="1"/>
  <c r="P20" i="1"/>
  <c r="M20" i="1"/>
  <c r="K20" i="1"/>
  <c r="Q20" i="1" s="1"/>
  <c r="H20" i="1"/>
  <c r="E20" i="1"/>
  <c r="L19" i="1"/>
  <c r="K19" i="1"/>
  <c r="N19" i="1" s="1"/>
  <c r="H19" i="1"/>
  <c r="E19" i="1"/>
  <c r="O18" i="1"/>
  <c r="L18" i="1"/>
  <c r="K18" i="1"/>
  <c r="Q18" i="1" s="1"/>
  <c r="H18" i="1"/>
  <c r="E18" i="1"/>
  <c r="P17" i="1"/>
  <c r="M17" i="1"/>
  <c r="K17" i="1"/>
  <c r="Q17" i="1" s="1"/>
  <c r="H17" i="1"/>
  <c r="E17" i="1"/>
  <c r="P16" i="1"/>
  <c r="O16" i="1"/>
  <c r="N16" i="1"/>
  <c r="M16" i="1"/>
  <c r="L16" i="1"/>
  <c r="K16" i="1"/>
  <c r="Q16" i="1" s="1"/>
  <c r="H16" i="1"/>
  <c r="E16" i="1"/>
  <c r="P15" i="1"/>
  <c r="O15" i="1"/>
  <c r="M15" i="1"/>
  <c r="L15" i="1"/>
  <c r="K15" i="1"/>
  <c r="Q15" i="1" s="1"/>
  <c r="H15" i="1"/>
  <c r="E15" i="1"/>
  <c r="P14" i="1"/>
  <c r="O14" i="1"/>
  <c r="N14" i="1"/>
  <c r="M14" i="1"/>
  <c r="L14" i="1"/>
  <c r="K14" i="1"/>
  <c r="Q14" i="1" s="1"/>
  <c r="H14" i="1"/>
  <c r="E14" i="1"/>
  <c r="O13" i="1"/>
  <c r="N13" i="1"/>
  <c r="M13" i="1"/>
  <c r="L13" i="1"/>
  <c r="K13" i="1"/>
  <c r="H13" i="1"/>
  <c r="Q13" i="1" s="1"/>
  <c r="E13" i="1"/>
  <c r="P12" i="1"/>
  <c r="O12" i="1"/>
  <c r="M12" i="1"/>
  <c r="L12" i="1"/>
  <c r="K12" i="1"/>
  <c r="Q12" i="1" s="1"/>
  <c r="H12" i="1"/>
  <c r="E12" i="1"/>
  <c r="P11" i="1"/>
  <c r="O11" i="1"/>
  <c r="N11" i="1"/>
  <c r="M11" i="1"/>
  <c r="L11" i="1"/>
  <c r="K11" i="1"/>
  <c r="K38" i="1" s="1"/>
  <c r="H11" i="1"/>
  <c r="H38" i="1" s="1"/>
  <c r="E11" i="1"/>
  <c r="E38" i="1" s="1"/>
  <c r="Q38" i="1" l="1"/>
  <c r="N38" i="1"/>
  <c r="O55" i="1"/>
  <c r="L55" i="1"/>
  <c r="Q11" i="1"/>
  <c r="N12" i="1"/>
  <c r="N15" i="1"/>
  <c r="N21" i="1"/>
  <c r="N22" i="1"/>
  <c r="N23" i="1"/>
  <c r="N24" i="1"/>
  <c r="N26" i="1"/>
  <c r="N28" i="1"/>
  <c r="L38" i="1"/>
  <c r="P38" i="1"/>
  <c r="Q47" i="1"/>
  <c r="Q48" i="1"/>
  <c r="Q49" i="1"/>
  <c r="Q50" i="1"/>
  <c r="N52" i="1"/>
  <c r="Q53" i="1"/>
  <c r="N54" i="1"/>
  <c r="J55" i="1"/>
  <c r="N18" i="1"/>
  <c r="N20" i="1"/>
  <c r="O38" i="1"/>
  <c r="N41" i="1"/>
  <c r="M55" i="1" l="1"/>
  <c r="P55" i="1"/>
  <c r="K55" i="1"/>
  <c r="Q55" i="1" l="1"/>
  <c r="N55" i="1"/>
</calcChain>
</file>

<file path=xl/sharedStrings.xml><?xml version="1.0" encoding="utf-8"?>
<sst xmlns="http://schemas.openxmlformats.org/spreadsheetml/2006/main" count="90" uniqueCount="73">
  <si>
    <t>Додаток 2</t>
  </si>
  <si>
    <t>до рішення  районної ради</t>
  </si>
  <si>
    <t>Видатки районного бюджету за 2020 рік за функціональною структурою</t>
  </si>
  <si>
    <t>Код</t>
  </si>
  <si>
    <t>Видатки бюджету за функціональною структурою (за шестизначним кодом)</t>
  </si>
  <si>
    <t xml:space="preserve">Касові видатки за   2019 рік </t>
  </si>
  <si>
    <t xml:space="preserve">Затверджено з урахуванням змін  на 2020 рік </t>
  </si>
  <si>
    <t xml:space="preserve">Касові видатки за  2020 рік </t>
  </si>
  <si>
    <t>Відхилення касових видатків за 2020 рік до касових видатків за  2019 рік</t>
  </si>
  <si>
    <t xml:space="preserve">Відсоток виконання до затверджених показників </t>
  </si>
  <si>
    <t>Загальні видатки</t>
  </si>
  <si>
    <t>Спеціальні видатки</t>
  </si>
  <si>
    <t>Разом</t>
  </si>
  <si>
    <t>0100</t>
  </si>
  <si>
    <t>Державне управління</t>
  </si>
  <si>
    <t>1000</t>
  </si>
  <si>
    <t>Освіта</t>
  </si>
  <si>
    <t>2000</t>
  </si>
  <si>
    <t>Охорона здоров"я</t>
  </si>
  <si>
    <t>3000</t>
  </si>
  <si>
    <t>Соціальний захист та соціальне забезпечення</t>
  </si>
  <si>
    <t>100000</t>
  </si>
  <si>
    <t>Житлово-комунальне господарство</t>
  </si>
  <si>
    <t>4000</t>
  </si>
  <si>
    <t>Культура і мистецтво</t>
  </si>
  <si>
    <t>6000</t>
  </si>
  <si>
    <t>5000</t>
  </si>
  <si>
    <t>Фізична культура і спорт</t>
  </si>
  <si>
    <t>7100</t>
  </si>
  <si>
    <t>Сільське,лісове,рибне господарство та мисливство</t>
  </si>
  <si>
    <t>7300</t>
  </si>
  <si>
    <t>Будівництво та регіональний розвиткок</t>
  </si>
  <si>
    <t>7600</t>
  </si>
  <si>
    <t>Інші програми та заходи пов"язані з економічною діяльністю</t>
  </si>
  <si>
    <t>7400</t>
  </si>
  <si>
    <t>Транспорт та транспортна інфраструктура, дорожнє господарство</t>
  </si>
  <si>
    <t>Інші  програми та заходи,пов"язані з економічною діяльністю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</si>
  <si>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</si>
  <si>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</si>
  <si>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</si>
  <si>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</si>
  <si>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8500</t>
  </si>
  <si>
    <t>Нерозподілені трансферти з державного бюджету</t>
  </si>
  <si>
    <t>8700</t>
  </si>
  <si>
    <t>Резервний фонд</t>
  </si>
  <si>
    <t>8600</t>
  </si>
  <si>
    <t>Інші видатки</t>
  </si>
  <si>
    <t>250319</t>
  </si>
  <si>
    <t>Додаткова дотація з державного бюджету місцевим  бюджетам на зебезпечення  здійснення видатків на оплату  праці працівників бюджетних установ відповідно до встановлених чинним законодавством умов оплати праці та розміру мінімальної заробітної плати</t>
  </si>
  <si>
    <t>250903</t>
  </si>
  <si>
    <t>Надання бюджетних позичок</t>
  </si>
  <si>
    <t>250904</t>
  </si>
  <si>
    <t>Повернення бюджетних позичок</t>
  </si>
  <si>
    <t xml:space="preserve">Міжбюджетні трансферти </t>
  </si>
  <si>
    <t>9130</t>
  </si>
  <si>
    <t>Дотація з  місцевого  бюджету  на здійснення  переданих з державного бюджету видатків з утримання  закладів  освіти  та охорони здоров"я за рахунок  відповідної  додаткової субвенції з державного бюджету</t>
  </si>
  <si>
    <t>9410</t>
  </si>
  <si>
    <t>Субвенція з місцевого  на здійснення переданих видатків у сфері охорони здоров"я  за рахунок медичної субвенції</t>
  </si>
  <si>
    <t>9430</t>
  </si>
  <si>
    <t>Субвенція з місцевого бюджету на здійснення підтримки окремих закладів та заходів  у системі охорони здоров’я за рахунок відповідної субвенції з державного бюджету</t>
  </si>
  <si>
    <t>9570</t>
  </si>
  <si>
    <t>Субвенція з місцевого бюджету на здійснення заходів  щодо  соціально-економічного розвитку окремих територій  за рахунок  залишку коштів  відповідної субвенції  з державного бюджету,що утворився на кінець 2017 року</t>
  </si>
  <si>
    <t>9510</t>
  </si>
  <si>
    <t>Субвенція з місцевого бюджету на здійснення заходів  щодо  соціально-економічного розвитку окремих територій  за рахунок   відповідної субвенції  з державного бюджету</t>
  </si>
  <si>
    <t>9620</t>
  </si>
  <si>
    <t>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</si>
  <si>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9700</t>
  </si>
  <si>
    <t>Інші субвенції з місцевого бюджету</t>
  </si>
  <si>
    <t>9800</t>
  </si>
  <si>
    <t>Субвенція з місцевого бюджету державному бюджету на виконання  програм соціально-економічного розвитку регіонів</t>
  </si>
  <si>
    <t>Всього</t>
  </si>
  <si>
    <t>від  11 лютого 2021 року</t>
  </si>
  <si>
    <t>Заступник голови районної ради                                                                                                                                         І.М.Шарамко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</si>
</sst>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22]#,##0\ _г_р_н_.;\-#,##0\ _г_р_н_."/>
  </numFmts>
  <fonts count="19" x14ac:knownFonts="1">
    <font>
      <sz val="10"/>
      <name val="Times New Roman"/>
      <charset val="204"/>
    </font>
    <font>
      <sz val="12"/>
      <name val="Times New Roman Cyr"/>
      <family val="1"/>
      <charset val="204"/>
    </font>
    <font>
      <sz val="10"/>
      <name val="Arial Cyr"/>
      <charset val="204"/>
    </font>
    <font>
      <sz val="10"/>
      <name val="Times New Roman Cyr"/>
      <charset val="204"/>
    </font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4"/>
      <color rgb="FF000000"/>
      <name val="Times New Roman Cyr"/>
      <charset val="204"/>
    </font>
    <font>
      <b/>
      <sz val="14"/>
      <color rgb="FF000000"/>
      <name val="Times New Roman Cyr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rgb="FFFF0000"/>
      <name val="Times New Roman Cyr"/>
      <charset val="204"/>
    </font>
    <font>
      <sz val="14"/>
      <color rgb="FF000000"/>
      <name val="Times New Roman CYR"/>
      <charset val="204"/>
    </font>
    <font>
      <b/>
      <sz val="14"/>
      <name val="Times New Roman"/>
      <family val="1"/>
      <charset val="204"/>
    </font>
    <font>
      <sz val="14"/>
      <color rgb="FF000000"/>
      <name val="Times New Roman Cyr"/>
      <family val="1"/>
      <charset val="204"/>
    </font>
    <font>
      <sz val="14"/>
      <name val="Times New Roman"/>
      <family val="1"/>
      <charset val="1"/>
    </font>
    <font>
      <sz val="14"/>
      <color rgb="FF000000"/>
      <name val="Times New Roman"/>
      <family val="1"/>
      <charset val="1"/>
    </font>
    <font>
      <sz val="14"/>
      <color rgb="FFFF000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109">
    <xf numFmtId="0" fontId="0" fillId="0" borderId="0" xfId="0"/>
    <xf numFmtId="49" fontId="4" fillId="2" borderId="0" xfId="3" applyNumberFormat="1" applyFont="1" applyFill="1" applyAlignment="1">
      <alignment horizontal="center"/>
    </xf>
    <xf numFmtId="49" fontId="4" fillId="2" borderId="0" xfId="3" applyNumberFormat="1" applyFont="1" applyFill="1"/>
    <xf numFmtId="0" fontId="4" fillId="0" borderId="0" xfId="3" applyFont="1"/>
    <xf numFmtId="49" fontId="5" fillId="0" borderId="0" xfId="3" applyNumberFormat="1" applyFont="1" applyBorder="1" applyAlignment="1"/>
    <xf numFmtId="0" fontId="5" fillId="0" borderId="0" xfId="3" applyFont="1"/>
    <xf numFmtId="0" fontId="6" fillId="0" borderId="0" xfId="3" applyFont="1"/>
    <xf numFmtId="49" fontId="5" fillId="0" borderId="0" xfId="3" applyNumberFormat="1" applyFont="1" applyAlignment="1"/>
    <xf numFmtId="49" fontId="8" fillId="2" borderId="1" xfId="3" applyNumberFormat="1" applyFont="1" applyFill="1" applyBorder="1" applyAlignment="1">
      <alignment horizontal="center" vertical="center"/>
    </xf>
    <xf numFmtId="0" fontId="4" fillId="0" borderId="0" xfId="3" applyFont="1" applyAlignment="1">
      <alignment vertical="center"/>
    </xf>
    <xf numFmtId="49" fontId="6" fillId="2" borderId="1" xfId="3" applyNumberFormat="1" applyFont="1" applyFill="1" applyBorder="1" applyAlignment="1">
      <alignment vertical="center"/>
    </xf>
    <xf numFmtId="2" fontId="9" fillId="0" borderId="1" xfId="3" applyNumberFormat="1" applyFont="1" applyBorder="1" applyAlignment="1">
      <alignment horizontal="center" vertical="center"/>
    </xf>
    <xf numFmtId="164" fontId="9" fillId="0" borderId="1" xfId="3" applyNumberFormat="1" applyFont="1" applyBorder="1" applyAlignment="1">
      <alignment horizontal="center" vertical="center"/>
    </xf>
    <xf numFmtId="164" fontId="10" fillId="0" borderId="1" xfId="3" applyNumberFormat="1" applyFont="1" applyBorder="1" applyAlignment="1">
      <alignment horizontal="center" vertical="center"/>
    </xf>
    <xf numFmtId="164" fontId="6" fillId="0" borderId="1" xfId="3" applyNumberFormat="1" applyFont="1" applyBorder="1" applyAlignment="1">
      <alignment horizontal="center" vertical="center"/>
    </xf>
    <xf numFmtId="164" fontId="8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2" fontId="8" fillId="0" borderId="1" xfId="3" applyNumberFormat="1" applyFont="1" applyBorder="1" applyAlignment="1">
      <alignment horizontal="center" vertical="center"/>
    </xf>
    <xf numFmtId="0" fontId="8" fillId="0" borderId="0" xfId="3" applyFont="1" applyAlignment="1">
      <alignment vertical="center"/>
    </xf>
    <xf numFmtId="49" fontId="6" fillId="2" borderId="1" xfId="3" applyNumberFormat="1" applyFont="1" applyFill="1" applyBorder="1" applyAlignment="1">
      <alignment vertical="center" wrapText="1"/>
    </xf>
    <xf numFmtId="164" fontId="9" fillId="3" borderId="1" xfId="3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9" fillId="0" borderId="1" xfId="3" applyNumberFormat="1" applyFont="1" applyBorder="1" applyAlignment="1">
      <alignment horizontal="center" vertical="center"/>
    </xf>
    <xf numFmtId="164" fontId="12" fillId="0" borderId="1" xfId="3" applyNumberFormat="1" applyFont="1" applyBorder="1" applyAlignment="1">
      <alignment horizontal="center" vertical="center"/>
    </xf>
    <xf numFmtId="2" fontId="9" fillId="2" borderId="1" xfId="3" applyNumberFormat="1" applyFont="1" applyFill="1" applyBorder="1" applyAlignment="1">
      <alignment horizontal="center" vertical="center"/>
    </xf>
    <xf numFmtId="2" fontId="12" fillId="0" borderId="1" xfId="3" applyNumberFormat="1" applyFont="1" applyBorder="1" applyAlignment="1">
      <alignment horizontal="center" vertical="center"/>
    </xf>
    <xf numFmtId="49" fontId="6" fillId="0" borderId="1" xfId="3" applyNumberFormat="1" applyFont="1" applyBorder="1" applyAlignment="1">
      <alignment vertical="center"/>
    </xf>
    <xf numFmtId="2" fontId="13" fillId="2" borderId="1" xfId="3" applyNumberFormat="1" applyFont="1" applyFill="1" applyBorder="1" applyAlignment="1">
      <alignment vertical="center"/>
    </xf>
    <xf numFmtId="2" fontId="13" fillId="2" borderId="1" xfId="3" applyNumberFormat="1" applyFont="1" applyFill="1" applyBorder="1" applyAlignment="1">
      <alignment horizontal="center" vertical="center"/>
    </xf>
    <xf numFmtId="1" fontId="8" fillId="0" borderId="1" xfId="3" applyNumberFormat="1" applyFont="1" applyBorder="1" applyAlignment="1">
      <alignment horizontal="center" vertical="center"/>
    </xf>
    <xf numFmtId="49" fontId="6" fillId="0" borderId="1" xfId="3" applyNumberFormat="1" applyFont="1" applyBorder="1" applyAlignment="1">
      <alignment vertical="center" wrapText="1"/>
    </xf>
    <xf numFmtId="2" fontId="13" fillId="2" borderId="1" xfId="3" applyNumberFormat="1" applyFont="1" applyFill="1" applyBorder="1" applyAlignment="1">
      <alignment vertical="center" wrapText="1"/>
    </xf>
    <xf numFmtId="164" fontId="12" fillId="3" borderId="1" xfId="3" applyNumberFormat="1" applyFont="1" applyFill="1" applyBorder="1" applyAlignment="1">
      <alignment horizontal="center" vertical="center"/>
    </xf>
    <xf numFmtId="49" fontId="6" fillId="3" borderId="1" xfId="3" applyNumberFormat="1" applyFont="1" applyFill="1" applyBorder="1" applyAlignment="1">
      <alignment vertical="center"/>
    </xf>
    <xf numFmtId="2" fontId="12" fillId="3" borderId="1" xfId="3" applyNumberFormat="1" applyFont="1" applyFill="1" applyBorder="1" applyAlignment="1">
      <alignment horizontal="center" vertical="center"/>
    </xf>
    <xf numFmtId="49" fontId="6" fillId="0" borderId="1" xfId="3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wrapText="1"/>
    </xf>
    <xf numFmtId="2" fontId="15" fillId="2" borderId="1" xfId="3" applyNumberFormat="1" applyFont="1" applyFill="1" applyBorder="1" applyAlignment="1">
      <alignment vertical="center" wrapText="1"/>
    </xf>
    <xf numFmtId="164" fontId="6" fillId="0" borderId="1" xfId="3" applyNumberFormat="1" applyFont="1" applyBorder="1" applyAlignment="1">
      <alignment horizontal="center" vertical="center" wrapText="1"/>
    </xf>
    <xf numFmtId="164" fontId="12" fillId="0" borderId="1" xfId="3" applyNumberFormat="1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49" fontId="6" fillId="0" borderId="1" xfId="3" applyNumberFormat="1" applyFont="1" applyBorder="1" applyAlignment="1">
      <alignment horizontal="center" vertical="center"/>
    </xf>
    <xf numFmtId="0" fontId="16" fillId="0" borderId="1" xfId="1" applyFont="1" applyBorder="1" applyAlignment="1" applyProtection="1">
      <alignment horizontal="left" vertical="center" wrapText="1"/>
    </xf>
    <xf numFmtId="2" fontId="17" fillId="0" borderId="1" xfId="1" applyNumberFormat="1" applyFont="1" applyBorder="1" applyAlignment="1" applyProtection="1">
      <alignment horizontal="left" vertical="center" wrapText="1"/>
    </xf>
    <xf numFmtId="49" fontId="4" fillId="0" borderId="1" xfId="3" applyNumberFormat="1" applyFont="1" applyBorder="1" applyAlignment="1">
      <alignment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164" fontId="18" fillId="0" borderId="1" xfId="3" applyNumberFormat="1" applyFont="1" applyBorder="1" applyAlignment="1">
      <alignment horizontal="center" vertical="center" wrapText="1"/>
    </xf>
    <xf numFmtId="164" fontId="5" fillId="0" borderId="1" xfId="3" applyNumberFormat="1" applyFont="1" applyBorder="1" applyAlignment="1">
      <alignment horizontal="center" vertical="center"/>
    </xf>
    <xf numFmtId="49" fontId="6" fillId="0" borderId="1" xfId="3" applyNumberFormat="1" applyFont="1" applyBorder="1" applyAlignment="1">
      <alignment horizontal="center" wrapText="1"/>
    </xf>
    <xf numFmtId="49" fontId="4" fillId="0" borderId="1" xfId="3" applyNumberFormat="1" applyFont="1" applyBorder="1" applyAlignment="1">
      <alignment wrapText="1"/>
    </xf>
    <xf numFmtId="2" fontId="13" fillId="0" borderId="1" xfId="3" applyNumberFormat="1" applyFont="1" applyBorder="1" applyAlignment="1">
      <alignment horizontal="center" wrapText="1"/>
    </xf>
    <xf numFmtId="2" fontId="13" fillId="0" borderId="1" xfId="3" applyNumberFormat="1" applyFont="1" applyBorder="1" applyAlignment="1">
      <alignment wrapText="1"/>
    </xf>
    <xf numFmtId="164" fontId="4" fillId="0" borderId="1" xfId="3" applyNumberFormat="1" applyFont="1" applyBorder="1" applyAlignment="1">
      <alignment horizontal="center" wrapText="1"/>
    </xf>
    <xf numFmtId="164" fontId="18" fillId="0" borderId="1" xfId="3" applyNumberFormat="1" applyFont="1" applyBorder="1" applyAlignment="1">
      <alignment horizontal="center" wrapText="1"/>
    </xf>
    <xf numFmtId="0" fontId="4" fillId="0" borderId="0" xfId="3" applyFont="1" applyAlignment="1">
      <alignment wrapText="1"/>
    </xf>
    <xf numFmtId="0" fontId="4" fillId="3" borderId="0" xfId="3" applyFont="1" applyFill="1" applyAlignment="1">
      <alignment wrapText="1"/>
    </xf>
    <xf numFmtId="49" fontId="4" fillId="2" borderId="1" xfId="3" applyNumberFormat="1" applyFont="1" applyFill="1" applyBorder="1" applyAlignment="1">
      <alignment horizontal="center" wrapText="1"/>
    </xf>
    <xf numFmtId="49" fontId="4" fillId="2" borderId="1" xfId="3" applyNumberFormat="1" applyFont="1" applyFill="1" applyBorder="1" applyAlignment="1">
      <alignment wrapText="1"/>
    </xf>
    <xf numFmtId="49" fontId="13" fillId="2" borderId="1" xfId="3" applyNumberFormat="1" applyFont="1" applyFill="1" applyBorder="1" applyAlignment="1">
      <alignment wrapText="1"/>
    </xf>
    <xf numFmtId="2" fontId="13" fillId="2" borderId="1" xfId="3" applyNumberFormat="1" applyFont="1" applyFill="1" applyBorder="1" applyAlignment="1">
      <alignment wrapText="1"/>
    </xf>
    <xf numFmtId="1" fontId="4" fillId="0" borderId="1" xfId="3" applyNumberFormat="1" applyFont="1" applyBorder="1" applyAlignment="1">
      <alignment horizontal="center" wrapText="1"/>
    </xf>
    <xf numFmtId="1" fontId="18" fillId="0" borderId="1" xfId="3" applyNumberFormat="1" applyFont="1" applyBorder="1" applyAlignment="1">
      <alignment horizontal="center" wrapText="1"/>
    </xf>
    <xf numFmtId="49" fontId="8" fillId="2" borderId="1" xfId="3" applyNumberFormat="1" applyFont="1" applyFill="1" applyBorder="1" applyAlignment="1">
      <alignment horizontal="center" wrapText="1"/>
    </xf>
    <xf numFmtId="164" fontId="10" fillId="0" borderId="1" xfId="3" applyNumberFormat="1" applyFont="1" applyBorder="1" applyAlignment="1">
      <alignment horizontal="center" wrapText="1"/>
    </xf>
    <xf numFmtId="164" fontId="6" fillId="0" borderId="1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8" fillId="0" borderId="1" xfId="3" applyNumberFormat="1" applyFont="1" applyBorder="1" applyAlignment="1">
      <alignment horizontal="center" wrapText="1"/>
    </xf>
    <xf numFmtId="0" fontId="8" fillId="0" borderId="0" xfId="3" applyFont="1" applyAlignment="1">
      <alignment wrapText="1"/>
    </xf>
    <xf numFmtId="49" fontId="6" fillId="2" borderId="1" xfId="3" applyNumberFormat="1" applyFont="1" applyFill="1" applyBorder="1" applyAlignment="1">
      <alignment wrapText="1"/>
    </xf>
    <xf numFmtId="49" fontId="6" fillId="2" borderId="1" xfId="3" applyNumberFormat="1" applyFont="1" applyFill="1" applyBorder="1" applyAlignment="1">
      <alignment horizontal="center" wrapText="1"/>
    </xf>
    <xf numFmtId="2" fontId="10" fillId="0" borderId="1" xfId="3" applyNumberFormat="1" applyFont="1" applyBorder="1" applyAlignment="1">
      <alignment horizontal="center" vertical="center"/>
    </xf>
    <xf numFmtId="49" fontId="6" fillId="2" borderId="1" xfId="3" applyNumberFormat="1" applyFont="1" applyFill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vertical="center" wrapText="1"/>
    </xf>
    <xf numFmtId="1" fontId="18" fillId="0" borderId="1" xfId="3" applyNumberFormat="1" applyFont="1" applyBorder="1" applyAlignment="1">
      <alignment horizontal="center" vertical="center" wrapText="1"/>
    </xf>
    <xf numFmtId="1" fontId="4" fillId="0" borderId="1" xfId="3" applyNumberFormat="1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2" borderId="1" xfId="3" applyFont="1" applyFill="1" applyBorder="1" applyAlignment="1">
      <alignment horizontal="center" vertical="center" wrapText="1"/>
    </xf>
    <xf numFmtId="49" fontId="15" fillId="2" borderId="1" xfId="3" applyNumberFormat="1" applyFont="1" applyFill="1" applyBorder="1" applyAlignment="1">
      <alignment horizontal="center" vertical="center" wrapText="1"/>
    </xf>
    <xf numFmtId="2" fontId="9" fillId="0" borderId="1" xfId="3" applyNumberFormat="1" applyFont="1" applyBorder="1" applyAlignment="1">
      <alignment horizontal="center" vertical="center" wrapText="1"/>
    </xf>
    <xf numFmtId="2" fontId="6" fillId="0" borderId="1" xfId="3" applyNumberFormat="1" applyFont="1" applyBorder="1" applyAlignment="1">
      <alignment horizontal="center" vertical="center" wrapText="1"/>
    </xf>
    <xf numFmtId="1" fontId="12" fillId="0" borderId="1" xfId="3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9" fillId="2" borderId="1" xfId="3" applyNumberFormat="1" applyFont="1" applyFill="1" applyBorder="1" applyAlignment="1">
      <alignment vertical="center" wrapText="1"/>
    </xf>
    <xf numFmtId="1" fontId="6" fillId="0" borderId="1" xfId="3" applyNumberFormat="1" applyFont="1" applyBorder="1" applyAlignment="1">
      <alignment horizontal="center" vertical="center" wrapText="1"/>
    </xf>
    <xf numFmtId="49" fontId="9" fillId="2" borderId="1" xfId="3" applyNumberFormat="1" applyFont="1" applyFill="1" applyBorder="1" applyAlignment="1">
      <alignment wrapText="1"/>
    </xf>
    <xf numFmtId="1" fontId="12" fillId="0" borderId="1" xfId="3" applyNumberFormat="1" applyFont="1" applyBorder="1" applyAlignment="1">
      <alignment horizontal="center" wrapText="1"/>
    </xf>
    <xf numFmtId="1" fontId="6" fillId="0" borderId="1" xfId="3" applyNumberFormat="1" applyFont="1" applyBorder="1" applyAlignment="1">
      <alignment horizontal="center" wrapText="1"/>
    </xf>
    <xf numFmtId="164" fontId="12" fillId="0" borderId="1" xfId="3" applyNumberFormat="1" applyFont="1" applyBorder="1" applyAlignment="1">
      <alignment horizontal="center" wrapText="1"/>
    </xf>
    <xf numFmtId="2" fontId="4" fillId="0" borderId="1" xfId="3" applyNumberFormat="1" applyFont="1" applyBorder="1" applyAlignment="1">
      <alignment horizontal="center" wrapText="1"/>
    </xf>
    <xf numFmtId="2" fontId="9" fillId="2" borderId="1" xfId="3" applyNumberFormat="1" applyFont="1" applyFill="1" applyBorder="1" applyAlignment="1">
      <alignment horizontal="center" wrapText="1"/>
    </xf>
    <xf numFmtId="2" fontId="6" fillId="0" borderId="1" xfId="3" applyNumberFormat="1" applyFont="1" applyBorder="1" applyAlignment="1">
      <alignment horizontal="center" wrapText="1"/>
    </xf>
    <xf numFmtId="0" fontId="13" fillId="2" borderId="1" xfId="3" applyFont="1" applyFill="1" applyBorder="1" applyAlignment="1">
      <alignment horizontal="center" wrapText="1"/>
    </xf>
    <xf numFmtId="0" fontId="18" fillId="0" borderId="0" xfId="3" applyFont="1" applyAlignment="1">
      <alignment wrapText="1"/>
    </xf>
    <xf numFmtId="49" fontId="8" fillId="2" borderId="1" xfId="3" applyNumberFormat="1" applyFont="1" applyFill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/>
    </xf>
    <xf numFmtId="2" fontId="9" fillId="0" borderId="1" xfId="3" applyNumberFormat="1" applyFont="1" applyBorder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2" fontId="8" fillId="0" borderId="1" xfId="3" applyNumberFormat="1" applyFont="1" applyBorder="1" applyAlignment="1">
      <alignment horizontal="center"/>
    </xf>
    <xf numFmtId="0" fontId="8" fillId="0" borderId="0" xfId="3" applyFont="1"/>
    <xf numFmtId="49" fontId="6" fillId="2" borderId="0" xfId="3" applyNumberFormat="1" applyFont="1" applyFill="1"/>
    <xf numFmtId="0" fontId="8" fillId="0" borderId="1" xfId="3" applyFont="1" applyBorder="1" applyAlignment="1">
      <alignment horizontal="center" vertical="center" wrapText="1"/>
    </xf>
    <xf numFmtId="49" fontId="7" fillId="0" borderId="0" xfId="3" applyNumberFormat="1" applyFont="1" applyBorder="1" applyAlignment="1">
      <alignment horizontal="center"/>
    </xf>
    <xf numFmtId="49" fontId="8" fillId="2" borderId="1" xfId="3" applyNumberFormat="1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 wrapText="1"/>
    </xf>
    <xf numFmtId="0" fontId="8" fillId="0" borderId="1" xfId="3" applyFont="1" applyBorder="1" applyAlignment="1">
      <alignment horizontal="center"/>
    </xf>
    <xf numFmtId="0" fontId="8" fillId="0" borderId="1" xfId="3" applyFont="1" applyBorder="1" applyAlignment="1">
      <alignment horizontal="center" wrapText="1"/>
    </xf>
  </cellXfs>
  <cellStyles count="4">
    <cellStyle name="Обычный" xfId="0" builtinId="0"/>
    <cellStyle name="Обычный_ZV1PIV98" xfId="1"/>
    <cellStyle name="Обычный_Дод_ 2_3_село" xfId="3"/>
    <cellStyle name="Обычный_Дод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6"/>
  <sheetViews>
    <sheetView tabSelected="1" topLeftCell="A52" zoomScale="87" zoomScaleNormal="87" workbookViewId="0">
      <selection activeCell="C59" sqref="C59"/>
    </sheetView>
  </sheetViews>
  <sheetFormatPr defaultRowHeight="18.75" x14ac:dyDescent="0.3"/>
  <cols>
    <col min="1" max="1" width="8.83203125" style="1" customWidth="1"/>
    <col min="2" max="2" width="57.1640625" style="2" customWidth="1"/>
    <col min="3" max="3" width="20.5" style="2" customWidth="1"/>
    <col min="4" max="4" width="18.33203125" style="2" customWidth="1"/>
    <col min="5" max="5" width="20.6640625" style="2" customWidth="1"/>
    <col min="6" max="6" width="20.33203125" style="3" customWidth="1"/>
    <col min="7" max="7" width="18.1640625" style="3" customWidth="1"/>
    <col min="8" max="9" width="21.5" style="3" customWidth="1"/>
    <col min="10" max="10" width="17.5" style="3" customWidth="1"/>
    <col min="11" max="11" width="23.6640625" style="3" customWidth="1"/>
    <col min="12" max="12" width="13.1640625" style="3" customWidth="1"/>
    <col min="13" max="13" width="13.83203125" style="3" customWidth="1"/>
    <col min="14" max="14" width="14.6640625" style="3" customWidth="1"/>
    <col min="15" max="15" width="13.6640625" style="3" customWidth="1"/>
    <col min="16" max="16" width="14" style="3" customWidth="1"/>
    <col min="17" max="17" width="13.33203125" style="3" customWidth="1"/>
    <col min="18" max="1025" width="9.33203125" style="3" customWidth="1"/>
  </cols>
  <sheetData>
    <row r="1" spans="1:17" s="5" customFormat="1" x14ac:dyDescent="0.3">
      <c r="A1" s="4"/>
      <c r="B1" s="4"/>
      <c r="C1" s="4"/>
      <c r="D1" s="4"/>
      <c r="E1" s="4"/>
      <c r="O1" s="6" t="s">
        <v>0</v>
      </c>
      <c r="P1" s="6"/>
    </row>
    <row r="2" spans="1:17" s="5" customFormat="1" x14ac:dyDescent="0.3">
      <c r="A2" s="4"/>
      <c r="B2" s="4"/>
      <c r="C2" s="4"/>
      <c r="D2" s="4"/>
      <c r="E2" s="4"/>
      <c r="O2" s="6" t="s">
        <v>1</v>
      </c>
      <c r="P2" s="6"/>
    </row>
    <row r="3" spans="1:17" s="5" customFormat="1" x14ac:dyDescent="0.3">
      <c r="A3" s="4"/>
      <c r="B3" s="4"/>
      <c r="C3" s="4"/>
      <c r="D3" s="4"/>
      <c r="E3" s="4"/>
      <c r="O3" s="6" t="s">
        <v>71</v>
      </c>
      <c r="P3" s="6"/>
    </row>
    <row r="4" spans="1:17" s="5" customFormat="1" x14ac:dyDescent="0.3">
      <c r="A4" s="7"/>
      <c r="B4" s="7"/>
      <c r="C4" s="7"/>
      <c r="D4" s="7"/>
      <c r="E4" s="7"/>
    </row>
    <row r="5" spans="1:17" s="5" customFormat="1" ht="20.25" x14ac:dyDescent="0.3">
      <c r="A5" s="104" t="s">
        <v>2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7" s="5" customFormat="1" x14ac:dyDescent="0.3">
      <c r="A6" s="7"/>
      <c r="B6" s="7"/>
      <c r="C6" s="7"/>
      <c r="D6" s="7"/>
      <c r="E6" s="7"/>
    </row>
    <row r="7" spans="1:17" s="5" customFormat="1" ht="79.5" customHeight="1" x14ac:dyDescent="0.3">
      <c r="A7" s="105" t="s">
        <v>3</v>
      </c>
      <c r="B7" s="106" t="s">
        <v>4</v>
      </c>
      <c r="C7" s="107" t="s">
        <v>5</v>
      </c>
      <c r="D7" s="107"/>
      <c r="E7" s="107"/>
      <c r="F7" s="108" t="s">
        <v>6</v>
      </c>
      <c r="G7" s="108"/>
      <c r="H7" s="108"/>
      <c r="I7" s="108" t="s">
        <v>7</v>
      </c>
      <c r="J7" s="108"/>
      <c r="K7" s="108"/>
      <c r="L7" s="108" t="s">
        <v>8</v>
      </c>
      <c r="M7" s="108"/>
      <c r="N7" s="108"/>
      <c r="O7" s="108" t="s">
        <v>9</v>
      </c>
      <c r="P7" s="108"/>
      <c r="Q7" s="108"/>
    </row>
    <row r="8" spans="1:17" ht="12.75" customHeight="1" x14ac:dyDescent="0.3">
      <c r="A8" s="105"/>
      <c r="B8" s="106"/>
      <c r="C8" s="103" t="s">
        <v>10</v>
      </c>
      <c r="D8" s="103" t="s">
        <v>11</v>
      </c>
      <c r="E8" s="103" t="s">
        <v>12</v>
      </c>
      <c r="F8" s="103" t="s">
        <v>10</v>
      </c>
      <c r="G8" s="103" t="s">
        <v>11</v>
      </c>
      <c r="H8" s="103" t="s">
        <v>12</v>
      </c>
      <c r="I8" s="103" t="s">
        <v>10</v>
      </c>
      <c r="J8" s="103" t="s">
        <v>11</v>
      </c>
      <c r="K8" s="103" t="s">
        <v>12</v>
      </c>
      <c r="L8" s="103" t="s">
        <v>10</v>
      </c>
      <c r="M8" s="103" t="s">
        <v>11</v>
      </c>
      <c r="N8" s="103" t="s">
        <v>12</v>
      </c>
      <c r="O8" s="103" t="s">
        <v>10</v>
      </c>
      <c r="P8" s="103" t="s">
        <v>11</v>
      </c>
      <c r="Q8" s="103" t="s">
        <v>12</v>
      </c>
    </row>
    <row r="9" spans="1:17" ht="12.75" customHeight="1" x14ac:dyDescent="0.3">
      <c r="A9" s="105"/>
      <c r="B9" s="106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</row>
    <row r="10" spans="1:17" s="9" customFormat="1" ht="59.25" customHeight="1" x14ac:dyDescent="0.2">
      <c r="A10" s="105"/>
      <c r="B10" s="106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</row>
    <row r="11" spans="1:17" s="18" customFormat="1" ht="20.25" customHeight="1" x14ac:dyDescent="0.2">
      <c r="A11" s="8" t="s">
        <v>13</v>
      </c>
      <c r="B11" s="10" t="s">
        <v>14</v>
      </c>
      <c r="C11" s="11">
        <v>3518858</v>
      </c>
      <c r="D11" s="12">
        <v>18334</v>
      </c>
      <c r="E11" s="13">
        <f t="shared" ref="E11:E24" si="0">C11+D11</f>
        <v>3537192</v>
      </c>
      <c r="F11" s="14">
        <v>3932574</v>
      </c>
      <c r="G11" s="12">
        <v>18962</v>
      </c>
      <c r="H11" s="15">
        <f t="shared" ref="H11:H22" si="1">F11+G11</f>
        <v>3951536</v>
      </c>
      <c r="I11" s="16">
        <v>3812990</v>
      </c>
      <c r="J11" s="12">
        <v>18962</v>
      </c>
      <c r="K11" s="15">
        <f t="shared" ref="K11:K37" si="2">SUM(I11:J11)</f>
        <v>3831952</v>
      </c>
      <c r="L11" s="15">
        <f t="shared" ref="L11:N16" si="3">I11/C11*100</f>
        <v>108.35873456672591</v>
      </c>
      <c r="M11" s="17">
        <f t="shared" si="3"/>
        <v>103.42532998800044</v>
      </c>
      <c r="N11" s="17">
        <f t="shared" si="3"/>
        <v>108.33316370725706</v>
      </c>
      <c r="O11" s="15">
        <f t="shared" ref="O11:Q12" si="4">I11/F11*100</f>
        <v>96.959141773301667</v>
      </c>
      <c r="P11" s="15">
        <f t="shared" si="4"/>
        <v>100</v>
      </c>
      <c r="Q11" s="15">
        <f t="shared" si="4"/>
        <v>96.973733758214536</v>
      </c>
    </row>
    <row r="12" spans="1:17" s="18" customFormat="1" x14ac:dyDescent="0.2">
      <c r="A12" s="8" t="s">
        <v>15</v>
      </c>
      <c r="B12" s="10" t="s">
        <v>16</v>
      </c>
      <c r="C12" s="12">
        <v>48889032</v>
      </c>
      <c r="D12" s="12">
        <v>2647597</v>
      </c>
      <c r="E12" s="13">
        <f t="shared" si="0"/>
        <v>51536629</v>
      </c>
      <c r="F12" s="14">
        <v>50170587</v>
      </c>
      <c r="G12" s="12">
        <v>1440449</v>
      </c>
      <c r="H12" s="15">
        <f t="shared" si="1"/>
        <v>51611036</v>
      </c>
      <c r="I12" s="14">
        <v>49665433</v>
      </c>
      <c r="J12" s="12">
        <v>1433008</v>
      </c>
      <c r="K12" s="15">
        <f t="shared" si="2"/>
        <v>51098441</v>
      </c>
      <c r="L12" s="15">
        <f t="shared" si="3"/>
        <v>101.58808830577787</v>
      </c>
      <c r="M12" s="17">
        <f t="shared" si="3"/>
        <v>54.124853593654919</v>
      </c>
      <c r="N12" s="17">
        <f t="shared" si="3"/>
        <v>99.149754245664766</v>
      </c>
      <c r="O12" s="15">
        <f t="shared" si="4"/>
        <v>98.99312718824676</v>
      </c>
      <c r="P12" s="15">
        <f t="shared" si="4"/>
        <v>99.483424959856265</v>
      </c>
      <c r="Q12" s="15">
        <f t="shared" si="4"/>
        <v>99.006811256414224</v>
      </c>
    </row>
    <row r="13" spans="1:17" s="18" customFormat="1" x14ac:dyDescent="0.2">
      <c r="A13" s="8" t="s">
        <v>17</v>
      </c>
      <c r="B13" s="10" t="s">
        <v>18</v>
      </c>
      <c r="C13" s="12">
        <v>4514489</v>
      </c>
      <c r="D13" s="12">
        <v>63040</v>
      </c>
      <c r="E13" s="13">
        <f t="shared" si="0"/>
        <v>4577529</v>
      </c>
      <c r="F13" s="14">
        <v>5388298</v>
      </c>
      <c r="G13" s="12"/>
      <c r="H13" s="15">
        <f t="shared" si="1"/>
        <v>5388298</v>
      </c>
      <c r="I13" s="14">
        <v>5019569</v>
      </c>
      <c r="J13" s="12"/>
      <c r="K13" s="15">
        <f t="shared" si="2"/>
        <v>5019569</v>
      </c>
      <c r="L13" s="15">
        <f t="shared" si="3"/>
        <v>111.18797719963433</v>
      </c>
      <c r="M13" s="17">
        <f t="shared" si="3"/>
        <v>0</v>
      </c>
      <c r="N13" s="17">
        <f t="shared" si="3"/>
        <v>109.65673838439909</v>
      </c>
      <c r="O13" s="15">
        <f>I13/F13*100</f>
        <v>93.15685583833708</v>
      </c>
      <c r="P13" s="15"/>
      <c r="Q13" s="15">
        <f t="shared" ref="Q13:Q18" si="5">K13/H13*100</f>
        <v>93.15685583833708</v>
      </c>
    </row>
    <row r="14" spans="1:17" s="18" customFormat="1" ht="42.75" customHeight="1" x14ac:dyDescent="0.2">
      <c r="A14" s="8" t="s">
        <v>19</v>
      </c>
      <c r="B14" s="19" t="s">
        <v>20</v>
      </c>
      <c r="C14" s="12">
        <v>54619682</v>
      </c>
      <c r="D14" s="12">
        <v>195018</v>
      </c>
      <c r="E14" s="13">
        <f t="shared" si="0"/>
        <v>54814700</v>
      </c>
      <c r="F14" s="16">
        <v>9682358</v>
      </c>
      <c r="G14" s="12">
        <v>172644</v>
      </c>
      <c r="H14" s="15">
        <f t="shared" si="1"/>
        <v>9855002</v>
      </c>
      <c r="I14" s="14">
        <v>9336336</v>
      </c>
      <c r="J14" s="12">
        <v>172644</v>
      </c>
      <c r="K14" s="15">
        <f t="shared" si="2"/>
        <v>9508980</v>
      </c>
      <c r="L14" s="15">
        <f t="shared" si="3"/>
        <v>17.093354736118748</v>
      </c>
      <c r="M14" s="17">
        <f t="shared" si="3"/>
        <v>88.527212872657913</v>
      </c>
      <c r="N14" s="17">
        <f t="shared" si="3"/>
        <v>17.347499849492927</v>
      </c>
      <c r="O14" s="15">
        <f>I14/F14*100</f>
        <v>96.426263106569692</v>
      </c>
      <c r="P14" s="15">
        <f>J14/G14*100</f>
        <v>100</v>
      </c>
      <c r="Q14" s="15">
        <f t="shared" si="5"/>
        <v>96.488869307180252</v>
      </c>
    </row>
    <row r="15" spans="1:17" s="18" customFormat="1" ht="20.25" hidden="1" customHeight="1" x14ac:dyDescent="0.2">
      <c r="A15" s="8" t="s">
        <v>21</v>
      </c>
      <c r="B15" s="10" t="s">
        <v>22</v>
      </c>
      <c r="C15" s="12"/>
      <c r="D15" s="12"/>
      <c r="E15" s="13">
        <f t="shared" si="0"/>
        <v>0</v>
      </c>
      <c r="F15" s="14"/>
      <c r="G15" s="20"/>
      <c r="H15" s="15">
        <f t="shared" si="1"/>
        <v>0</v>
      </c>
      <c r="I15" s="14"/>
      <c r="J15" s="12"/>
      <c r="K15" s="15">
        <f t="shared" si="2"/>
        <v>0</v>
      </c>
      <c r="L15" s="15" t="e">
        <f t="shared" si="3"/>
        <v>#DIV/0!</v>
      </c>
      <c r="M15" s="17" t="e">
        <f t="shared" si="3"/>
        <v>#DIV/0!</v>
      </c>
      <c r="N15" s="17" t="e">
        <f t="shared" si="3"/>
        <v>#DIV/0!</v>
      </c>
      <c r="O15" s="15" t="e">
        <f>I15/F15*100</f>
        <v>#DIV/0!</v>
      </c>
      <c r="P15" s="15" t="e">
        <f>J15/G15*100</f>
        <v>#DIV/0!</v>
      </c>
      <c r="Q15" s="15" t="e">
        <f t="shared" si="5"/>
        <v>#DIV/0!</v>
      </c>
    </row>
    <row r="16" spans="1:17" s="18" customFormat="1" ht="20.25" customHeight="1" x14ac:dyDescent="0.2">
      <c r="A16" s="8" t="s">
        <v>23</v>
      </c>
      <c r="B16" s="10" t="s">
        <v>24</v>
      </c>
      <c r="C16" s="12">
        <v>3875204</v>
      </c>
      <c r="D16" s="12">
        <v>75724</v>
      </c>
      <c r="E16" s="13">
        <f t="shared" si="0"/>
        <v>3950928</v>
      </c>
      <c r="F16" s="14">
        <v>4166164</v>
      </c>
      <c r="G16" s="12">
        <v>75302</v>
      </c>
      <c r="H16" s="15">
        <f t="shared" si="1"/>
        <v>4241466</v>
      </c>
      <c r="I16" s="14">
        <v>4124873</v>
      </c>
      <c r="J16" s="12">
        <v>75302</v>
      </c>
      <c r="K16" s="15">
        <f t="shared" si="2"/>
        <v>4200175</v>
      </c>
      <c r="L16" s="15">
        <f t="shared" si="3"/>
        <v>106.44273178908774</v>
      </c>
      <c r="M16" s="17">
        <f t="shared" si="3"/>
        <v>99.442713010406209</v>
      </c>
      <c r="N16" s="17">
        <f t="shared" si="3"/>
        <v>106.30856851858601</v>
      </c>
      <c r="O16" s="15">
        <f>I16/F16*100</f>
        <v>99.008896433265718</v>
      </c>
      <c r="P16" s="15">
        <f>J16/G16*100</f>
        <v>100</v>
      </c>
      <c r="Q16" s="15">
        <f t="shared" si="5"/>
        <v>99.026492255272117</v>
      </c>
    </row>
    <row r="17" spans="1:17" s="18" customFormat="1" ht="20.25" customHeight="1" x14ac:dyDescent="0.2">
      <c r="A17" s="8" t="s">
        <v>25</v>
      </c>
      <c r="B17" s="21" t="s">
        <v>22</v>
      </c>
      <c r="C17" s="12"/>
      <c r="D17" s="12">
        <v>960296</v>
      </c>
      <c r="E17" s="13">
        <f t="shared" si="0"/>
        <v>960296</v>
      </c>
      <c r="F17" s="14"/>
      <c r="G17" s="22">
        <v>3015184</v>
      </c>
      <c r="H17" s="15">
        <f t="shared" si="1"/>
        <v>3015184</v>
      </c>
      <c r="I17" s="14"/>
      <c r="J17" s="14">
        <v>3013286</v>
      </c>
      <c r="K17" s="15">
        <f t="shared" si="2"/>
        <v>3013286</v>
      </c>
      <c r="L17" s="15"/>
      <c r="M17" s="17">
        <f>J17/D17*100</f>
        <v>313.78720727775601</v>
      </c>
      <c r="N17" s="17"/>
      <c r="O17" s="15"/>
      <c r="P17" s="15">
        <f>J17/G17*100</f>
        <v>99.937051934475647</v>
      </c>
      <c r="Q17" s="15">
        <f t="shared" si="5"/>
        <v>99.937051934475647</v>
      </c>
    </row>
    <row r="18" spans="1:17" s="18" customFormat="1" ht="20.25" customHeight="1" x14ac:dyDescent="0.2">
      <c r="A18" s="8" t="s">
        <v>26</v>
      </c>
      <c r="B18" s="10" t="s">
        <v>27</v>
      </c>
      <c r="C18" s="12">
        <v>506263</v>
      </c>
      <c r="D18" s="12"/>
      <c r="E18" s="13">
        <f t="shared" si="0"/>
        <v>506263</v>
      </c>
      <c r="F18" s="14">
        <v>531270</v>
      </c>
      <c r="G18" s="23"/>
      <c r="H18" s="15">
        <f t="shared" si="1"/>
        <v>531270</v>
      </c>
      <c r="I18" s="14">
        <v>527547</v>
      </c>
      <c r="J18" s="14"/>
      <c r="K18" s="15">
        <f t="shared" si="2"/>
        <v>527547</v>
      </c>
      <c r="L18" s="15">
        <f>I18/C18*100</f>
        <v>104.20413895544411</v>
      </c>
      <c r="M18" s="17"/>
      <c r="N18" s="17">
        <f t="shared" ref="N18:N28" si="6">K18/E18*100</f>
        <v>104.20413895544411</v>
      </c>
      <c r="O18" s="15">
        <f>I18/F18*100</f>
        <v>99.299226382065626</v>
      </c>
      <c r="P18" s="15"/>
      <c r="Q18" s="15">
        <f t="shared" si="5"/>
        <v>99.299226382065626</v>
      </c>
    </row>
    <row r="19" spans="1:17" s="18" customFormat="1" ht="41.25" customHeight="1" x14ac:dyDescent="0.2">
      <c r="A19" s="8" t="s">
        <v>28</v>
      </c>
      <c r="B19" s="19" t="s">
        <v>29</v>
      </c>
      <c r="C19" s="12">
        <v>3168</v>
      </c>
      <c r="D19" s="12"/>
      <c r="E19" s="13">
        <f t="shared" si="0"/>
        <v>3168</v>
      </c>
      <c r="F19" s="14"/>
      <c r="G19" s="23"/>
      <c r="H19" s="15">
        <f t="shared" si="1"/>
        <v>0</v>
      </c>
      <c r="I19" s="23"/>
      <c r="J19" s="14"/>
      <c r="K19" s="15">
        <f t="shared" si="2"/>
        <v>0</v>
      </c>
      <c r="L19" s="15">
        <f>I19/C19*100</f>
        <v>0</v>
      </c>
      <c r="M19" s="17"/>
      <c r="N19" s="17">
        <f t="shared" si="6"/>
        <v>0</v>
      </c>
      <c r="O19" s="15"/>
      <c r="P19" s="15"/>
      <c r="Q19" s="15"/>
    </row>
    <row r="20" spans="1:17" s="18" customFormat="1" ht="41.25" customHeight="1" x14ac:dyDescent="0.2">
      <c r="A20" s="8" t="s">
        <v>30</v>
      </c>
      <c r="B20" s="19" t="s">
        <v>31</v>
      </c>
      <c r="C20" s="24"/>
      <c r="D20" s="12">
        <v>1247029</v>
      </c>
      <c r="E20" s="13">
        <f t="shared" si="0"/>
        <v>1247029</v>
      </c>
      <c r="F20" s="14"/>
      <c r="G20" s="12">
        <v>70000</v>
      </c>
      <c r="H20" s="15">
        <f t="shared" si="1"/>
        <v>70000</v>
      </c>
      <c r="I20" s="23"/>
      <c r="J20" s="14">
        <v>70000</v>
      </c>
      <c r="K20" s="15">
        <f t="shared" si="2"/>
        <v>70000</v>
      </c>
      <c r="L20" s="15"/>
      <c r="M20" s="17">
        <f>J20/D20*100</f>
        <v>5.6133417907682981</v>
      </c>
      <c r="N20" s="17">
        <f t="shared" si="6"/>
        <v>5.6133417907682981</v>
      </c>
      <c r="O20" s="15"/>
      <c r="P20" s="15">
        <f>J20/G20*100</f>
        <v>100</v>
      </c>
      <c r="Q20" s="15">
        <f>K20/H20*100</f>
        <v>100</v>
      </c>
    </row>
    <row r="21" spans="1:17" s="18" customFormat="1" ht="42" customHeight="1" x14ac:dyDescent="0.2">
      <c r="A21" s="8" t="s">
        <v>32</v>
      </c>
      <c r="B21" s="19" t="s">
        <v>33</v>
      </c>
      <c r="C21" s="24">
        <v>31584</v>
      </c>
      <c r="D21" s="24"/>
      <c r="E21" s="13">
        <f t="shared" si="0"/>
        <v>31584</v>
      </c>
      <c r="F21" s="14"/>
      <c r="G21" s="25"/>
      <c r="H21" s="15">
        <f t="shared" si="1"/>
        <v>0</v>
      </c>
      <c r="I21" s="23"/>
      <c r="J21" s="14"/>
      <c r="K21" s="15">
        <f t="shared" si="2"/>
        <v>0</v>
      </c>
      <c r="L21" s="15">
        <f t="shared" ref="L21:L28" si="7">I21/C21*100</f>
        <v>0</v>
      </c>
      <c r="M21" s="17"/>
      <c r="N21" s="17">
        <f t="shared" si="6"/>
        <v>0</v>
      </c>
      <c r="O21" s="15">
        <v>0</v>
      </c>
      <c r="P21" s="15"/>
      <c r="Q21" s="15">
        <v>0</v>
      </c>
    </row>
    <row r="22" spans="1:17" s="18" customFormat="1" ht="20.25" hidden="1" customHeight="1" x14ac:dyDescent="0.2">
      <c r="A22" s="8" t="s">
        <v>30</v>
      </c>
      <c r="B22" s="26" t="s">
        <v>31</v>
      </c>
      <c r="C22" s="27"/>
      <c r="D22" s="28"/>
      <c r="E22" s="13">
        <f t="shared" si="0"/>
        <v>0</v>
      </c>
      <c r="F22" s="14"/>
      <c r="G22" s="25"/>
      <c r="H22" s="29">
        <f t="shared" si="1"/>
        <v>0</v>
      </c>
      <c r="I22" s="23"/>
      <c r="J22" s="14"/>
      <c r="K22" s="15">
        <f t="shared" si="2"/>
        <v>0</v>
      </c>
      <c r="L22" s="15" t="e">
        <f t="shared" si="7"/>
        <v>#DIV/0!</v>
      </c>
      <c r="M22" s="17" t="e">
        <f t="shared" ref="M22:M28" si="8">J22/D22*100</f>
        <v>#DIV/0!</v>
      </c>
      <c r="N22" s="17" t="e">
        <f t="shared" si="6"/>
        <v>#DIV/0!</v>
      </c>
      <c r="O22" s="15" t="e">
        <f t="shared" ref="O21:O29" si="9">I22/F22*100</f>
        <v>#DIV/0!</v>
      </c>
      <c r="P22" s="15" t="e">
        <f t="shared" ref="P22:P28" si="10">J22/G22*100</f>
        <v>#DIV/0!</v>
      </c>
      <c r="Q22" s="15" t="e">
        <f t="shared" ref="Q21:Q30" si="11">K22/H22*100</f>
        <v>#DIV/0!</v>
      </c>
    </row>
    <row r="23" spans="1:17" s="18" customFormat="1" ht="34.5" hidden="1" customHeight="1" x14ac:dyDescent="0.2">
      <c r="A23" s="8" t="s">
        <v>34</v>
      </c>
      <c r="B23" s="30" t="s">
        <v>35</v>
      </c>
      <c r="C23" s="27"/>
      <c r="D23" s="28"/>
      <c r="E23" s="13">
        <f t="shared" si="0"/>
        <v>0</v>
      </c>
      <c r="F23" s="14"/>
      <c r="G23" s="25"/>
      <c r="H23" s="29"/>
      <c r="I23" s="23"/>
      <c r="J23" s="14"/>
      <c r="K23" s="15">
        <f t="shared" si="2"/>
        <v>0</v>
      </c>
      <c r="L23" s="15" t="e">
        <f t="shared" si="7"/>
        <v>#DIV/0!</v>
      </c>
      <c r="M23" s="17" t="e">
        <f t="shared" si="8"/>
        <v>#DIV/0!</v>
      </c>
      <c r="N23" s="17" t="e">
        <f t="shared" si="6"/>
        <v>#DIV/0!</v>
      </c>
      <c r="O23" s="15" t="e">
        <f t="shared" si="9"/>
        <v>#DIV/0!</v>
      </c>
      <c r="P23" s="15" t="e">
        <f t="shared" si="10"/>
        <v>#DIV/0!</v>
      </c>
      <c r="Q23" s="15" t="e">
        <f t="shared" si="11"/>
        <v>#DIV/0!</v>
      </c>
    </row>
    <row r="24" spans="1:17" s="18" customFormat="1" ht="29.25" hidden="1" customHeight="1" x14ac:dyDescent="0.2">
      <c r="A24" s="8" t="s">
        <v>32</v>
      </c>
      <c r="B24" s="30" t="s">
        <v>36</v>
      </c>
      <c r="C24" s="31"/>
      <c r="D24" s="31"/>
      <c r="E24" s="13">
        <f t="shared" si="0"/>
        <v>0</v>
      </c>
      <c r="F24" s="14"/>
      <c r="G24" s="23"/>
      <c r="H24" s="15"/>
      <c r="I24" s="23"/>
      <c r="J24" s="14"/>
      <c r="K24" s="15">
        <f t="shared" si="2"/>
        <v>0</v>
      </c>
      <c r="L24" s="15" t="e">
        <f t="shared" si="7"/>
        <v>#DIV/0!</v>
      </c>
      <c r="M24" s="17" t="e">
        <f t="shared" si="8"/>
        <v>#DIV/0!</v>
      </c>
      <c r="N24" s="17" t="e">
        <f t="shared" si="6"/>
        <v>#DIV/0!</v>
      </c>
      <c r="O24" s="15" t="e">
        <f t="shared" si="9"/>
        <v>#DIV/0!</v>
      </c>
      <c r="P24" s="15" t="e">
        <f t="shared" si="10"/>
        <v>#DIV/0!</v>
      </c>
      <c r="Q24" s="15" t="e">
        <f t="shared" si="11"/>
        <v>#DIV/0!</v>
      </c>
    </row>
    <row r="25" spans="1:17" s="18" customFormat="1" ht="20.25" hidden="1" customHeight="1" x14ac:dyDescent="0.2">
      <c r="A25" s="8"/>
      <c r="B25" s="26"/>
      <c r="C25" s="27"/>
      <c r="D25" s="27"/>
      <c r="E25" s="13"/>
      <c r="F25" s="14"/>
      <c r="G25" s="32"/>
      <c r="H25" s="15"/>
      <c r="I25" s="23"/>
      <c r="J25" s="14"/>
      <c r="K25" s="15">
        <f t="shared" si="2"/>
        <v>0</v>
      </c>
      <c r="L25" s="15" t="e">
        <f t="shared" si="7"/>
        <v>#DIV/0!</v>
      </c>
      <c r="M25" s="17" t="e">
        <f t="shared" si="8"/>
        <v>#DIV/0!</v>
      </c>
      <c r="N25" s="17" t="e">
        <f t="shared" si="6"/>
        <v>#DIV/0!</v>
      </c>
      <c r="O25" s="15" t="e">
        <f t="shared" si="9"/>
        <v>#DIV/0!</v>
      </c>
      <c r="P25" s="15" t="e">
        <f t="shared" si="10"/>
        <v>#DIV/0!</v>
      </c>
      <c r="Q25" s="15" t="e">
        <f t="shared" si="11"/>
        <v>#DIV/0!</v>
      </c>
    </row>
    <row r="26" spans="1:17" s="18" customFormat="1" ht="20.25" hidden="1" customHeight="1" x14ac:dyDescent="0.2">
      <c r="A26" s="8"/>
      <c r="B26" s="26"/>
      <c r="C26" s="27"/>
      <c r="D26" s="27"/>
      <c r="E26" s="13"/>
      <c r="F26" s="14"/>
      <c r="G26" s="32"/>
      <c r="H26" s="15"/>
      <c r="I26" s="23"/>
      <c r="J26" s="14"/>
      <c r="K26" s="15">
        <f t="shared" si="2"/>
        <v>0</v>
      </c>
      <c r="L26" s="15" t="e">
        <f t="shared" si="7"/>
        <v>#DIV/0!</v>
      </c>
      <c r="M26" s="17" t="e">
        <f t="shared" si="8"/>
        <v>#DIV/0!</v>
      </c>
      <c r="N26" s="17" t="e">
        <f t="shared" si="6"/>
        <v>#DIV/0!</v>
      </c>
      <c r="O26" s="15" t="e">
        <f t="shared" si="9"/>
        <v>#DIV/0!</v>
      </c>
      <c r="P26" s="15" t="e">
        <f t="shared" si="10"/>
        <v>#DIV/0!</v>
      </c>
      <c r="Q26" s="15" t="e">
        <f t="shared" si="11"/>
        <v>#DIV/0!</v>
      </c>
    </row>
    <row r="27" spans="1:17" s="18" customFormat="1" ht="28.5" hidden="1" customHeight="1" x14ac:dyDescent="0.2">
      <c r="A27" s="8"/>
      <c r="B27" s="30"/>
      <c r="C27" s="31"/>
      <c r="D27" s="31"/>
      <c r="E27" s="13"/>
      <c r="F27" s="14"/>
      <c r="G27" s="32"/>
      <c r="H27" s="29"/>
      <c r="I27" s="23"/>
      <c r="J27" s="14"/>
      <c r="K27" s="15">
        <f t="shared" si="2"/>
        <v>0</v>
      </c>
      <c r="L27" s="15" t="e">
        <f t="shared" si="7"/>
        <v>#DIV/0!</v>
      </c>
      <c r="M27" s="17" t="e">
        <f t="shared" si="8"/>
        <v>#DIV/0!</v>
      </c>
      <c r="N27" s="17" t="e">
        <f t="shared" si="6"/>
        <v>#DIV/0!</v>
      </c>
      <c r="O27" s="15" t="e">
        <f t="shared" si="9"/>
        <v>#DIV/0!</v>
      </c>
      <c r="P27" s="15" t="e">
        <f t="shared" si="10"/>
        <v>#DIV/0!</v>
      </c>
      <c r="Q27" s="15" t="e">
        <f t="shared" si="11"/>
        <v>#DIV/0!</v>
      </c>
    </row>
    <row r="28" spans="1:17" s="18" customFormat="1" ht="17.25" hidden="1" customHeight="1" x14ac:dyDescent="0.2">
      <c r="A28" s="8"/>
      <c r="B28" s="33"/>
      <c r="C28" s="27"/>
      <c r="D28" s="27"/>
      <c r="E28" s="13"/>
      <c r="F28" s="14"/>
      <c r="G28" s="34"/>
      <c r="H28" s="17"/>
      <c r="I28" s="23"/>
      <c r="J28" s="14"/>
      <c r="K28" s="15">
        <f t="shared" si="2"/>
        <v>0</v>
      </c>
      <c r="L28" s="15" t="e">
        <f t="shared" si="7"/>
        <v>#DIV/0!</v>
      </c>
      <c r="M28" s="17" t="e">
        <f t="shared" si="8"/>
        <v>#DIV/0!</v>
      </c>
      <c r="N28" s="17" t="e">
        <f t="shared" si="6"/>
        <v>#DIV/0!</v>
      </c>
      <c r="O28" s="15" t="e">
        <f t="shared" si="9"/>
        <v>#DIV/0!</v>
      </c>
      <c r="P28" s="15" t="e">
        <f t="shared" si="10"/>
        <v>#DIV/0!</v>
      </c>
      <c r="Q28" s="15" t="e">
        <f t="shared" si="11"/>
        <v>#DIV/0!</v>
      </c>
    </row>
    <row r="29" spans="1:17" s="18" customFormat="1" ht="57" customHeight="1" x14ac:dyDescent="0.3">
      <c r="A29" s="35" t="s">
        <v>37</v>
      </c>
      <c r="B29" s="36" t="s">
        <v>38</v>
      </c>
      <c r="C29" s="37"/>
      <c r="D29" s="37"/>
      <c r="E29" s="13">
        <f>C29+D29</f>
        <v>0</v>
      </c>
      <c r="F29" s="38">
        <v>32400</v>
      </c>
      <c r="G29" s="39"/>
      <c r="H29" s="15">
        <f t="shared" ref="H29:H37" si="12">F29+G29</f>
        <v>32400</v>
      </c>
      <c r="I29" s="14">
        <v>31732</v>
      </c>
      <c r="J29" s="14"/>
      <c r="K29" s="15">
        <f t="shared" si="2"/>
        <v>31732</v>
      </c>
      <c r="L29" s="15"/>
      <c r="M29" s="17"/>
      <c r="N29" s="17"/>
      <c r="O29" s="15">
        <f t="shared" si="9"/>
        <v>97.938271604938279</v>
      </c>
      <c r="P29" s="15"/>
      <c r="Q29" s="15">
        <f t="shared" si="11"/>
        <v>97.938271604938279</v>
      </c>
    </row>
    <row r="30" spans="1:17" s="18" customFormat="1" ht="38.25" customHeight="1" x14ac:dyDescent="0.2">
      <c r="A30" s="8" t="s">
        <v>39</v>
      </c>
      <c r="B30" s="30" t="s">
        <v>40</v>
      </c>
      <c r="C30" s="27"/>
      <c r="D30" s="27"/>
      <c r="E30" s="13"/>
      <c r="F30" s="14"/>
      <c r="G30" s="11">
        <v>60300</v>
      </c>
      <c r="H30" s="15">
        <f t="shared" si="12"/>
        <v>60300</v>
      </c>
      <c r="I30" s="14"/>
      <c r="J30" s="14"/>
      <c r="K30" s="15">
        <f t="shared" si="2"/>
        <v>0</v>
      </c>
      <c r="L30" s="15"/>
      <c r="M30" s="17"/>
      <c r="N30" s="17"/>
      <c r="O30" s="15"/>
      <c r="P30" s="15">
        <f>J30/G30*100</f>
        <v>0</v>
      </c>
      <c r="Q30" s="15">
        <f t="shared" si="11"/>
        <v>0</v>
      </c>
    </row>
    <row r="31" spans="1:17" s="40" customFormat="1" ht="37.5" x14ac:dyDescent="0.3">
      <c r="A31" s="35" t="s">
        <v>41</v>
      </c>
      <c r="B31" s="36" t="s">
        <v>42</v>
      </c>
      <c r="C31" s="37"/>
      <c r="D31" s="37"/>
      <c r="E31" s="13">
        <f>C31+D31</f>
        <v>0</v>
      </c>
      <c r="F31" s="38"/>
      <c r="G31" s="39"/>
      <c r="H31" s="15">
        <f t="shared" si="12"/>
        <v>0</v>
      </c>
      <c r="I31" s="38"/>
      <c r="J31" s="38"/>
      <c r="K31" s="15">
        <f t="shared" si="2"/>
        <v>0</v>
      </c>
      <c r="L31" s="15"/>
      <c r="M31" s="17"/>
      <c r="N31" s="17"/>
      <c r="O31" s="15"/>
      <c r="P31" s="15"/>
      <c r="Q31" s="15"/>
    </row>
    <row r="32" spans="1:17" s="9" customFormat="1" x14ac:dyDescent="0.2">
      <c r="A32" s="41" t="s">
        <v>43</v>
      </c>
      <c r="B32" s="42" t="s">
        <v>44</v>
      </c>
      <c r="C32" s="43"/>
      <c r="D32" s="43"/>
      <c r="E32" s="13">
        <f>C32+D32</f>
        <v>0</v>
      </c>
      <c r="F32" s="14">
        <v>129472</v>
      </c>
      <c r="G32" s="23"/>
      <c r="H32" s="15">
        <f t="shared" si="12"/>
        <v>129472</v>
      </c>
      <c r="I32" s="14"/>
      <c r="J32" s="14"/>
      <c r="K32" s="15">
        <f t="shared" si="2"/>
        <v>0</v>
      </c>
      <c r="L32" s="15"/>
      <c r="M32" s="17"/>
      <c r="N32" s="17"/>
      <c r="O32" s="15">
        <f>I32/F32*100</f>
        <v>0</v>
      </c>
      <c r="P32" s="15"/>
      <c r="Q32" s="15">
        <f>K32/H32*100</f>
        <v>0</v>
      </c>
    </row>
    <row r="33" spans="1:48" s="40" customFormat="1" hidden="1" x14ac:dyDescent="0.2">
      <c r="A33" s="35"/>
      <c r="B33" s="44"/>
      <c r="C33" s="31"/>
      <c r="D33" s="31"/>
      <c r="E33" s="13">
        <f>C33+D33</f>
        <v>0</v>
      </c>
      <c r="F33" s="45"/>
      <c r="G33" s="46"/>
      <c r="H33" s="15">
        <f t="shared" si="12"/>
        <v>0</v>
      </c>
      <c r="I33" s="38"/>
      <c r="J33" s="45"/>
      <c r="K33" s="29">
        <f t="shared" si="2"/>
        <v>0</v>
      </c>
      <c r="L33" s="17" t="e">
        <f>I33/C33</f>
        <v>#DIV/0!</v>
      </c>
      <c r="M33" s="17"/>
      <c r="N33" s="29"/>
      <c r="O33" s="47" t="e">
        <f>I33/F33*100</f>
        <v>#DIV/0!</v>
      </c>
      <c r="P33" s="47"/>
      <c r="Q33" s="15" t="e">
        <f>K33/H33*100</f>
        <v>#DIV/0!</v>
      </c>
    </row>
    <row r="34" spans="1:48" s="55" customFormat="1" hidden="1" x14ac:dyDescent="0.3">
      <c r="A34" s="48" t="s">
        <v>45</v>
      </c>
      <c r="B34" s="49" t="s">
        <v>46</v>
      </c>
      <c r="C34" s="50"/>
      <c r="D34" s="51"/>
      <c r="E34" s="13">
        <f>C34+D34</f>
        <v>0</v>
      </c>
      <c r="F34" s="52"/>
      <c r="G34" s="53"/>
      <c r="H34" s="15">
        <f t="shared" si="12"/>
        <v>0</v>
      </c>
      <c r="I34" s="52"/>
      <c r="J34" s="52"/>
      <c r="K34" s="15">
        <f t="shared" si="2"/>
        <v>0</v>
      </c>
      <c r="L34" s="17" t="e">
        <f>I34/C34</f>
        <v>#DIV/0!</v>
      </c>
      <c r="M34" s="17"/>
      <c r="N34" s="15"/>
      <c r="O34" s="47"/>
      <c r="P34" s="47"/>
      <c r="Q34" s="15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</row>
    <row r="35" spans="1:48" s="54" customFormat="1" ht="150" hidden="1" x14ac:dyDescent="0.3">
      <c r="A35" s="56" t="s">
        <v>47</v>
      </c>
      <c r="B35" s="57" t="s">
        <v>48</v>
      </c>
      <c r="C35" s="58"/>
      <c r="D35" s="59"/>
      <c r="E35" s="58"/>
      <c r="F35" s="60"/>
      <c r="G35" s="61"/>
      <c r="H35" s="29">
        <f t="shared" si="12"/>
        <v>0</v>
      </c>
      <c r="I35" s="60"/>
      <c r="J35" s="60"/>
      <c r="K35" s="29">
        <f t="shared" si="2"/>
        <v>0</v>
      </c>
      <c r="L35" s="29"/>
      <c r="M35" s="29"/>
      <c r="N35" s="29"/>
      <c r="O35" s="47" t="e">
        <f>I35/F35*100</f>
        <v>#DIV/0!</v>
      </c>
      <c r="P35" s="47"/>
      <c r="Q35" s="15" t="e">
        <f>K35/H35*100</f>
        <v>#DIV/0!</v>
      </c>
    </row>
    <row r="36" spans="1:48" s="54" customFormat="1" ht="37.5" hidden="1" x14ac:dyDescent="0.3">
      <c r="A36" s="56" t="s">
        <v>49</v>
      </c>
      <c r="B36" s="57" t="s">
        <v>50</v>
      </c>
      <c r="C36" s="58"/>
      <c r="D36" s="59"/>
      <c r="E36" s="58"/>
      <c r="F36" s="60"/>
      <c r="G36" s="61"/>
      <c r="H36" s="29">
        <f t="shared" si="12"/>
        <v>0</v>
      </c>
      <c r="I36" s="60"/>
      <c r="J36" s="60"/>
      <c r="K36" s="29">
        <f t="shared" si="2"/>
        <v>0</v>
      </c>
      <c r="L36" s="29"/>
      <c r="M36" s="29"/>
      <c r="N36" s="29"/>
      <c r="O36" s="47"/>
      <c r="P36" s="47"/>
      <c r="Q36" s="15"/>
    </row>
    <row r="37" spans="1:48" s="54" customFormat="1" ht="37.5" hidden="1" x14ac:dyDescent="0.3">
      <c r="A37" s="56" t="s">
        <v>51</v>
      </c>
      <c r="B37" s="57" t="s">
        <v>52</v>
      </c>
      <c r="C37" s="58"/>
      <c r="D37" s="59"/>
      <c r="E37" s="58"/>
      <c r="F37" s="60"/>
      <c r="G37" s="61"/>
      <c r="H37" s="29">
        <f t="shared" si="12"/>
        <v>0</v>
      </c>
      <c r="I37" s="60"/>
      <c r="J37" s="60"/>
      <c r="K37" s="29">
        <f t="shared" si="2"/>
        <v>0</v>
      </c>
      <c r="L37" s="29"/>
      <c r="M37" s="29"/>
      <c r="N37" s="29"/>
      <c r="O37" s="47"/>
      <c r="P37" s="47"/>
      <c r="Q37" s="15"/>
    </row>
    <row r="38" spans="1:48" s="67" customFormat="1" x14ac:dyDescent="0.3">
      <c r="A38" s="62"/>
      <c r="B38" s="62" t="s">
        <v>12</v>
      </c>
      <c r="C38" s="63">
        <f t="shared" ref="C38:K38" si="13">SUM(C11:C32)</f>
        <v>115958280</v>
      </c>
      <c r="D38" s="63">
        <f t="shared" si="13"/>
        <v>5207038</v>
      </c>
      <c r="E38" s="63">
        <f t="shared" si="13"/>
        <v>121165318</v>
      </c>
      <c r="F38" s="64">
        <f t="shared" si="13"/>
        <v>74033123</v>
      </c>
      <c r="G38" s="65">
        <f t="shared" si="13"/>
        <v>4852841</v>
      </c>
      <c r="H38" s="66">
        <f t="shared" si="13"/>
        <v>78885964</v>
      </c>
      <c r="I38" s="64">
        <f t="shared" si="13"/>
        <v>72518480</v>
      </c>
      <c r="J38" s="64">
        <f t="shared" si="13"/>
        <v>4783202</v>
      </c>
      <c r="K38" s="66">
        <f t="shared" si="13"/>
        <v>77301682</v>
      </c>
      <c r="L38" s="15">
        <f>I38/C38*100</f>
        <v>62.538423301897893</v>
      </c>
      <c r="M38" s="17">
        <f>J38/D38*100</f>
        <v>91.860324430127065</v>
      </c>
      <c r="N38" s="17">
        <f>K38/E38*100</f>
        <v>63.798521949985719</v>
      </c>
      <c r="O38" s="15">
        <f>I38/F38*100</f>
        <v>97.954100896162387</v>
      </c>
      <c r="P38" s="15">
        <f>J38/G38*100</f>
        <v>98.564984923264547</v>
      </c>
      <c r="Q38" s="15">
        <f>K38/H38*100</f>
        <v>97.991680750709975</v>
      </c>
    </row>
    <row r="39" spans="1:48" s="54" customFormat="1" x14ac:dyDescent="0.3">
      <c r="A39" s="56"/>
      <c r="B39" s="68" t="s">
        <v>53</v>
      </c>
      <c r="C39" s="58"/>
      <c r="D39" s="58"/>
      <c r="E39" s="58"/>
      <c r="F39" s="60"/>
      <c r="G39" s="61"/>
      <c r="H39" s="29">
        <f t="shared" ref="H39:H45" si="14">F39+G39</f>
        <v>0</v>
      </c>
      <c r="I39" s="60"/>
      <c r="J39" s="60"/>
      <c r="K39" s="29"/>
      <c r="L39" s="15"/>
      <c r="M39" s="17"/>
      <c r="N39" s="29"/>
      <c r="O39" s="47"/>
      <c r="P39" s="47"/>
      <c r="Q39" s="15"/>
    </row>
    <row r="40" spans="1:48" s="54" customFormat="1" ht="131.25" x14ac:dyDescent="0.3">
      <c r="A40" s="69" t="s">
        <v>54</v>
      </c>
      <c r="B40" s="68" t="s">
        <v>55</v>
      </c>
      <c r="C40" s="65">
        <v>1511049</v>
      </c>
      <c r="D40" s="58"/>
      <c r="E40" s="70">
        <v>1511049</v>
      </c>
      <c r="F40" s="64"/>
      <c r="G40" s="53"/>
      <c r="H40" s="15">
        <f t="shared" si="14"/>
        <v>0</v>
      </c>
      <c r="I40" s="64"/>
      <c r="J40" s="60"/>
      <c r="K40" s="15">
        <f t="shared" ref="K40:K45" si="15">SUM(I40:J40)</f>
        <v>0</v>
      </c>
      <c r="L40" s="15">
        <f>I40/C40*100</f>
        <v>0</v>
      </c>
      <c r="M40" s="17"/>
      <c r="N40" s="17">
        <f>K40/E40*100</f>
        <v>0</v>
      </c>
      <c r="O40" s="15"/>
      <c r="P40" s="15"/>
      <c r="Q40" s="15"/>
    </row>
    <row r="41" spans="1:48" s="54" customFormat="1" ht="75" x14ac:dyDescent="0.3">
      <c r="A41" s="71" t="s">
        <v>56</v>
      </c>
      <c r="B41" s="72" t="s">
        <v>57</v>
      </c>
      <c r="C41" s="73">
        <v>9045816</v>
      </c>
      <c r="D41" s="74"/>
      <c r="E41" s="70">
        <f>C41+D41</f>
        <v>9045816</v>
      </c>
      <c r="F41" s="38">
        <v>2393400</v>
      </c>
      <c r="G41" s="75"/>
      <c r="H41" s="15">
        <f t="shared" si="14"/>
        <v>2393400</v>
      </c>
      <c r="I41" s="38">
        <v>2393400</v>
      </c>
      <c r="J41" s="76"/>
      <c r="K41" s="15">
        <f t="shared" si="15"/>
        <v>2393400</v>
      </c>
      <c r="L41" s="15">
        <f>I41/C41*100</f>
        <v>26.458641210477861</v>
      </c>
      <c r="M41" s="17"/>
      <c r="N41" s="17">
        <f>K41/E41*100</f>
        <v>26.458641210477861</v>
      </c>
      <c r="O41" s="15">
        <f>I41/F41*100</f>
        <v>100</v>
      </c>
      <c r="P41" s="15"/>
      <c r="Q41" s="15">
        <f>K41/H41*100</f>
        <v>100</v>
      </c>
    </row>
    <row r="42" spans="1:48" s="54" customFormat="1" ht="112.5" x14ac:dyDescent="0.3">
      <c r="A42" s="71" t="s">
        <v>58</v>
      </c>
      <c r="B42" s="77" t="s">
        <v>59</v>
      </c>
      <c r="C42" s="73"/>
      <c r="D42" s="74"/>
      <c r="E42" s="70"/>
      <c r="F42" s="38">
        <v>69932</v>
      </c>
      <c r="G42" s="75"/>
      <c r="H42" s="15">
        <f t="shared" si="14"/>
        <v>69932</v>
      </c>
      <c r="I42" s="38">
        <v>69932</v>
      </c>
      <c r="J42" s="76"/>
      <c r="K42" s="15">
        <f t="shared" si="15"/>
        <v>69932</v>
      </c>
      <c r="L42" s="15"/>
      <c r="M42" s="17"/>
      <c r="N42" s="17"/>
      <c r="O42" s="15">
        <f>I42/F42*100</f>
        <v>100</v>
      </c>
      <c r="P42" s="15"/>
      <c r="Q42" s="15">
        <f>K42/H42*100</f>
        <v>100</v>
      </c>
    </row>
    <row r="43" spans="1:48" s="54" customFormat="1" ht="133.5" customHeight="1" x14ac:dyDescent="0.3">
      <c r="A43" s="71" t="s">
        <v>60</v>
      </c>
      <c r="B43" s="72" t="s">
        <v>61</v>
      </c>
      <c r="C43" s="78"/>
      <c r="D43" s="79"/>
      <c r="E43" s="70">
        <f>C43+D43</f>
        <v>0</v>
      </c>
      <c r="F43" s="38">
        <v>161680</v>
      </c>
      <c r="G43" s="75"/>
      <c r="H43" s="15">
        <f t="shared" si="14"/>
        <v>161680</v>
      </c>
      <c r="I43" s="38">
        <v>161680</v>
      </c>
      <c r="J43" s="76"/>
      <c r="K43" s="15">
        <f t="shared" si="15"/>
        <v>161680</v>
      </c>
      <c r="L43" s="15"/>
      <c r="M43" s="17"/>
      <c r="N43" s="17"/>
      <c r="O43" s="15">
        <f>I43/F43*100</f>
        <v>100</v>
      </c>
      <c r="P43" s="15">
        <v>0</v>
      </c>
      <c r="Q43" s="15">
        <f>K43/H43*100</f>
        <v>100</v>
      </c>
    </row>
    <row r="44" spans="1:48" s="54" customFormat="1" ht="93.75" x14ac:dyDescent="0.3">
      <c r="A44" s="71" t="s">
        <v>62</v>
      </c>
      <c r="B44" s="72" t="s">
        <v>63</v>
      </c>
      <c r="C44" s="80">
        <v>783101</v>
      </c>
      <c r="D44" s="74"/>
      <c r="E44" s="13">
        <f>C44+D44</f>
        <v>783101</v>
      </c>
      <c r="F44" s="81"/>
      <c r="G44" s="82"/>
      <c r="H44" s="17">
        <f t="shared" si="14"/>
        <v>0</v>
      </c>
      <c r="I44" s="81"/>
      <c r="J44" s="76"/>
      <c r="K44" s="17">
        <f t="shared" si="15"/>
        <v>0</v>
      </c>
      <c r="L44" s="15">
        <f>I44/C44*100</f>
        <v>0</v>
      </c>
      <c r="M44" s="17"/>
      <c r="N44" s="17">
        <f>K44/E44*100</f>
        <v>0</v>
      </c>
      <c r="O44" s="15"/>
      <c r="P44" s="15"/>
      <c r="Q44" s="15"/>
    </row>
    <row r="45" spans="1:48" s="54" customFormat="1" ht="112.5" x14ac:dyDescent="0.3">
      <c r="A45" s="71" t="s">
        <v>64</v>
      </c>
      <c r="B45" s="83" t="s">
        <v>65</v>
      </c>
      <c r="C45" s="84"/>
      <c r="D45" s="74"/>
      <c r="E45" s="74"/>
      <c r="F45" s="38">
        <v>746700</v>
      </c>
      <c r="G45" s="82"/>
      <c r="H45" s="15">
        <f t="shared" si="14"/>
        <v>746700</v>
      </c>
      <c r="I45" s="85">
        <v>527136</v>
      </c>
      <c r="J45" s="76"/>
      <c r="K45" s="15">
        <f t="shared" si="15"/>
        <v>527136</v>
      </c>
      <c r="L45" s="15"/>
      <c r="M45" s="17"/>
      <c r="N45" s="17"/>
      <c r="O45" s="15">
        <f t="shared" ref="O45:O55" si="16">I45/F45*100</f>
        <v>70.595419847328245</v>
      </c>
      <c r="P45" s="15"/>
      <c r="Q45" s="15">
        <f t="shared" ref="Q45:Q55" si="17">K45/H45*100</f>
        <v>70.595419847328245</v>
      </c>
    </row>
    <row r="46" spans="1:48" s="54" customFormat="1" hidden="1" x14ac:dyDescent="0.3">
      <c r="A46" s="71"/>
      <c r="B46" s="72"/>
      <c r="C46" s="84"/>
      <c r="D46" s="74"/>
      <c r="E46" s="74"/>
      <c r="F46" s="38"/>
      <c r="G46" s="82"/>
      <c r="H46" s="15"/>
      <c r="I46" s="85"/>
      <c r="J46" s="76"/>
      <c r="K46" s="29"/>
      <c r="L46" s="15" t="e">
        <f t="shared" ref="L46:L55" si="18">I46/C46*100</f>
        <v>#DIV/0!</v>
      </c>
      <c r="M46" s="17" t="e">
        <f t="shared" ref="M46:M55" si="19">J46/D46*100</f>
        <v>#DIV/0!</v>
      </c>
      <c r="N46" s="17" t="e">
        <f t="shared" ref="N46:N55" si="20">K46/E46*100</f>
        <v>#DIV/0!</v>
      </c>
      <c r="O46" s="15" t="e">
        <f t="shared" si="16"/>
        <v>#DIV/0!</v>
      </c>
      <c r="P46" s="15" t="e">
        <f t="shared" ref="P46:P53" si="21">J46/G46*100</f>
        <v>#DIV/0!</v>
      </c>
      <c r="Q46" s="15" t="e">
        <f t="shared" si="17"/>
        <v>#DIV/0!</v>
      </c>
    </row>
    <row r="47" spans="1:48" s="54" customFormat="1" hidden="1" x14ac:dyDescent="0.3">
      <c r="A47" s="69"/>
      <c r="B47" s="68"/>
      <c r="C47" s="86"/>
      <c r="D47" s="58"/>
      <c r="E47" s="58"/>
      <c r="F47" s="64"/>
      <c r="G47" s="87"/>
      <c r="H47" s="15">
        <f>F47+G47</f>
        <v>0</v>
      </c>
      <c r="I47" s="64"/>
      <c r="J47" s="60"/>
      <c r="K47" s="15">
        <f>SUM(I47:J47)</f>
        <v>0</v>
      </c>
      <c r="L47" s="15" t="e">
        <f t="shared" si="18"/>
        <v>#DIV/0!</v>
      </c>
      <c r="M47" s="17" t="e">
        <f t="shared" si="19"/>
        <v>#DIV/0!</v>
      </c>
      <c r="N47" s="17" t="e">
        <f t="shared" si="20"/>
        <v>#DIV/0!</v>
      </c>
      <c r="O47" s="15" t="e">
        <f t="shared" si="16"/>
        <v>#DIV/0!</v>
      </c>
      <c r="P47" s="15" t="e">
        <f t="shared" si="21"/>
        <v>#DIV/0!</v>
      </c>
      <c r="Q47" s="15" t="e">
        <f t="shared" si="17"/>
        <v>#DIV/0!</v>
      </c>
    </row>
    <row r="48" spans="1:48" s="54" customFormat="1" hidden="1" x14ac:dyDescent="0.3">
      <c r="A48" s="69"/>
      <c r="B48" s="68"/>
      <c r="C48" s="86"/>
      <c r="D48" s="58"/>
      <c r="E48" s="58"/>
      <c r="F48" s="64"/>
      <c r="G48" s="87"/>
      <c r="H48" s="15">
        <f>F48+G48</f>
        <v>0</v>
      </c>
      <c r="I48" s="88"/>
      <c r="J48" s="60"/>
      <c r="K48" s="29">
        <f>SUM(I48:J48)</f>
        <v>0</v>
      </c>
      <c r="L48" s="15" t="e">
        <f t="shared" si="18"/>
        <v>#DIV/0!</v>
      </c>
      <c r="M48" s="17" t="e">
        <f t="shared" si="19"/>
        <v>#DIV/0!</v>
      </c>
      <c r="N48" s="17" t="e">
        <f t="shared" si="20"/>
        <v>#DIV/0!</v>
      </c>
      <c r="O48" s="15" t="e">
        <f t="shared" si="16"/>
        <v>#DIV/0!</v>
      </c>
      <c r="P48" s="15" t="e">
        <f t="shared" si="21"/>
        <v>#DIV/0!</v>
      </c>
      <c r="Q48" s="15" t="e">
        <f t="shared" si="17"/>
        <v>#DIV/0!</v>
      </c>
    </row>
    <row r="49" spans="1:17" s="54" customFormat="1" hidden="1" x14ac:dyDescent="0.3">
      <c r="A49" s="69"/>
      <c r="B49" s="68"/>
      <c r="C49" s="86"/>
      <c r="D49" s="58"/>
      <c r="E49" s="58"/>
      <c r="F49" s="64"/>
      <c r="G49" s="89"/>
      <c r="H49" s="15">
        <f>F49+G49</f>
        <v>0</v>
      </c>
      <c r="I49" s="88"/>
      <c r="J49" s="90"/>
      <c r="K49" s="15">
        <f>SUM(I49:J49)</f>
        <v>0</v>
      </c>
      <c r="L49" s="15" t="e">
        <f t="shared" si="18"/>
        <v>#DIV/0!</v>
      </c>
      <c r="M49" s="17" t="e">
        <f t="shared" si="19"/>
        <v>#DIV/0!</v>
      </c>
      <c r="N49" s="17" t="e">
        <f t="shared" si="20"/>
        <v>#DIV/0!</v>
      </c>
      <c r="O49" s="15" t="e">
        <f t="shared" si="16"/>
        <v>#DIV/0!</v>
      </c>
      <c r="P49" s="15" t="e">
        <f t="shared" si="21"/>
        <v>#DIV/0!</v>
      </c>
      <c r="Q49" s="15" t="e">
        <f t="shared" si="17"/>
        <v>#DIV/0!</v>
      </c>
    </row>
    <row r="50" spans="1:17" s="54" customFormat="1" hidden="1" x14ac:dyDescent="0.3">
      <c r="A50" s="69"/>
      <c r="B50" s="68"/>
      <c r="C50" s="86"/>
      <c r="D50" s="58"/>
      <c r="E50" s="58"/>
      <c r="F50" s="64"/>
      <c r="G50" s="87"/>
      <c r="H50" s="15">
        <f>F50+G50</f>
        <v>0</v>
      </c>
      <c r="I50" s="88"/>
      <c r="J50" s="90"/>
      <c r="K50" s="15">
        <f>SUM(I50:J50)</f>
        <v>0</v>
      </c>
      <c r="L50" s="15" t="e">
        <f t="shared" si="18"/>
        <v>#DIV/0!</v>
      </c>
      <c r="M50" s="17" t="e">
        <f t="shared" si="19"/>
        <v>#DIV/0!</v>
      </c>
      <c r="N50" s="17" t="e">
        <f t="shared" si="20"/>
        <v>#DIV/0!</v>
      </c>
      <c r="O50" s="15" t="e">
        <f t="shared" si="16"/>
        <v>#DIV/0!</v>
      </c>
      <c r="P50" s="15" t="e">
        <f t="shared" si="21"/>
        <v>#DIV/0!</v>
      </c>
      <c r="Q50" s="15" t="e">
        <f t="shared" si="17"/>
        <v>#DIV/0!</v>
      </c>
    </row>
    <row r="51" spans="1:17" s="54" customFormat="1" hidden="1" x14ac:dyDescent="0.3">
      <c r="A51" s="69"/>
      <c r="B51" s="68"/>
      <c r="C51" s="86"/>
      <c r="D51" s="58"/>
      <c r="E51" s="58"/>
      <c r="F51" s="64"/>
      <c r="G51" s="87"/>
      <c r="H51" s="15"/>
      <c r="I51" s="88"/>
      <c r="J51" s="90"/>
      <c r="K51" s="15"/>
      <c r="L51" s="15" t="e">
        <f t="shared" si="18"/>
        <v>#DIV/0!</v>
      </c>
      <c r="M51" s="17" t="e">
        <f t="shared" si="19"/>
        <v>#DIV/0!</v>
      </c>
      <c r="N51" s="17" t="e">
        <f t="shared" si="20"/>
        <v>#DIV/0!</v>
      </c>
      <c r="O51" s="15" t="e">
        <f t="shared" si="16"/>
        <v>#DIV/0!</v>
      </c>
      <c r="P51" s="15" t="e">
        <f t="shared" si="21"/>
        <v>#DIV/0!</v>
      </c>
      <c r="Q51" s="15" t="e">
        <f t="shared" si="17"/>
        <v>#DIV/0!</v>
      </c>
    </row>
    <row r="52" spans="1:17" s="54" customFormat="1" x14ac:dyDescent="0.3">
      <c r="A52" s="69" t="s">
        <v>66</v>
      </c>
      <c r="B52" s="68" t="s">
        <v>67</v>
      </c>
      <c r="C52" s="65">
        <v>642391</v>
      </c>
      <c r="D52" s="91">
        <v>394068</v>
      </c>
      <c r="E52" s="70">
        <f>C52+D52</f>
        <v>1036459</v>
      </c>
      <c r="F52" s="64">
        <v>753042</v>
      </c>
      <c r="G52" s="65">
        <v>1114000</v>
      </c>
      <c r="H52" s="15">
        <f>F52+G52</f>
        <v>1867042</v>
      </c>
      <c r="I52" s="64">
        <v>746041</v>
      </c>
      <c r="J52" s="92">
        <v>1114000</v>
      </c>
      <c r="K52" s="15">
        <f>SUM(I52:J52)</f>
        <v>1860041</v>
      </c>
      <c r="L52" s="15">
        <f t="shared" si="18"/>
        <v>116.13503302505794</v>
      </c>
      <c r="M52" s="17">
        <f t="shared" si="19"/>
        <v>282.6923272125623</v>
      </c>
      <c r="N52" s="17">
        <f t="shared" si="20"/>
        <v>179.46112677877272</v>
      </c>
      <c r="O52" s="15">
        <f t="shared" si="16"/>
        <v>99.070304179580944</v>
      </c>
      <c r="P52" s="15">
        <f t="shared" si="21"/>
        <v>100</v>
      </c>
      <c r="Q52" s="15">
        <f t="shared" si="17"/>
        <v>99.62502182596856</v>
      </c>
    </row>
    <row r="53" spans="1:17" s="40" customFormat="1" ht="75" x14ac:dyDescent="0.2">
      <c r="A53" s="71" t="s">
        <v>68</v>
      </c>
      <c r="B53" s="72" t="s">
        <v>69</v>
      </c>
      <c r="C53" s="73">
        <v>856177</v>
      </c>
      <c r="D53" s="73">
        <v>84395</v>
      </c>
      <c r="E53" s="13">
        <f>C53+D53</f>
        <v>940572</v>
      </c>
      <c r="F53" s="38">
        <v>776450</v>
      </c>
      <c r="G53" s="73">
        <v>40600</v>
      </c>
      <c r="H53" s="15">
        <f>F53+G53</f>
        <v>817050</v>
      </c>
      <c r="I53" s="38">
        <v>770206</v>
      </c>
      <c r="J53" s="38">
        <v>40600</v>
      </c>
      <c r="K53" s="15">
        <f>SUM(I53:J53)</f>
        <v>810806</v>
      </c>
      <c r="L53" s="15">
        <f t="shared" si="18"/>
        <v>89.958735168078562</v>
      </c>
      <c r="M53" s="17">
        <f t="shared" si="19"/>
        <v>48.10711535043545</v>
      </c>
      <c r="N53" s="17">
        <f t="shared" si="20"/>
        <v>86.20350169896615</v>
      </c>
      <c r="O53" s="15">
        <f t="shared" si="16"/>
        <v>99.195827162083845</v>
      </c>
      <c r="P53" s="15">
        <f t="shared" si="21"/>
        <v>100</v>
      </c>
      <c r="Q53" s="15">
        <f t="shared" si="17"/>
        <v>99.235787283519983</v>
      </c>
    </row>
    <row r="54" spans="1:17" s="94" customFormat="1" ht="14.25" hidden="1" customHeight="1" x14ac:dyDescent="0.3">
      <c r="A54" s="69"/>
      <c r="B54" s="57"/>
      <c r="C54" s="93"/>
      <c r="D54" s="58"/>
      <c r="E54" s="13">
        <f>C54+D54</f>
        <v>0</v>
      </c>
      <c r="F54" s="52"/>
      <c r="G54" s="61"/>
      <c r="H54" s="15">
        <f>F54+G54</f>
        <v>0</v>
      </c>
      <c r="I54" s="60"/>
      <c r="J54" s="60"/>
      <c r="K54" s="15">
        <f>SUM(I54:J54)</f>
        <v>0</v>
      </c>
      <c r="L54" s="15" t="e">
        <f t="shared" si="18"/>
        <v>#DIV/0!</v>
      </c>
      <c r="M54" s="17" t="e">
        <f t="shared" si="19"/>
        <v>#DIV/0!</v>
      </c>
      <c r="N54" s="17" t="e">
        <f t="shared" si="20"/>
        <v>#DIV/0!</v>
      </c>
      <c r="O54" s="47" t="e">
        <f t="shared" si="16"/>
        <v>#DIV/0!</v>
      </c>
      <c r="P54" s="47"/>
      <c r="Q54" s="15" t="e">
        <f t="shared" si="17"/>
        <v>#DIV/0!</v>
      </c>
    </row>
    <row r="55" spans="1:17" s="101" customFormat="1" x14ac:dyDescent="0.3">
      <c r="A55" s="95"/>
      <c r="B55" s="95" t="s">
        <v>70</v>
      </c>
      <c r="C55" s="96">
        <f>SUM(C40:C54)+C38</f>
        <v>128796814</v>
      </c>
      <c r="D55" s="96">
        <f>D38+D52+D53+D43</f>
        <v>5685501</v>
      </c>
      <c r="E55" s="70">
        <f>C55+D55</f>
        <v>134482315</v>
      </c>
      <c r="F55" s="97">
        <f>SUM(F40:F54)+F38</f>
        <v>78934327</v>
      </c>
      <c r="G55" s="98">
        <f>SUM(G40:G54)+G38</f>
        <v>6007441</v>
      </c>
      <c r="H55" s="17">
        <f>F55+G55</f>
        <v>84941768</v>
      </c>
      <c r="I55" s="97">
        <f>SUM(I40:I54)+I38</f>
        <v>77186875</v>
      </c>
      <c r="J55" s="99">
        <f>SUM(J40:J54)+J38</f>
        <v>5937802</v>
      </c>
      <c r="K55" s="100">
        <f>I55+J55</f>
        <v>83124677</v>
      </c>
      <c r="L55" s="15">
        <f t="shared" si="18"/>
        <v>59.929180391061529</v>
      </c>
      <c r="M55" s="17">
        <f t="shared" si="19"/>
        <v>104.43762124041487</v>
      </c>
      <c r="N55" s="17">
        <f t="shared" si="20"/>
        <v>61.810861153007366</v>
      </c>
      <c r="O55" s="15">
        <f t="shared" si="16"/>
        <v>97.786195098616602</v>
      </c>
      <c r="P55" s="15">
        <f>J55/G55*100</f>
        <v>98.840787616557535</v>
      </c>
      <c r="Q55" s="15">
        <f t="shared" si="17"/>
        <v>97.860780340715309</v>
      </c>
    </row>
    <row r="56" spans="1:17" x14ac:dyDescent="0.3">
      <c r="B56" s="102" t="s">
        <v>72</v>
      </c>
      <c r="C56" s="102"/>
      <c r="D56" s="102"/>
      <c r="E56" s="102"/>
      <c r="P56" s="6"/>
    </row>
  </sheetData>
  <mergeCells count="23">
    <mergeCell ref="A5:Q5"/>
    <mergeCell ref="A7:A10"/>
    <mergeCell ref="B7:B10"/>
    <mergeCell ref="C7:E7"/>
    <mergeCell ref="F7:H7"/>
    <mergeCell ref="I7:K7"/>
    <mergeCell ref="L7:N7"/>
    <mergeCell ref="O7:Q7"/>
    <mergeCell ref="C8:C10"/>
    <mergeCell ref="D8:D10"/>
    <mergeCell ref="E8:E10"/>
    <mergeCell ref="F8:F10"/>
    <mergeCell ref="G8:G10"/>
    <mergeCell ref="H8:H10"/>
    <mergeCell ref="I8:I10"/>
    <mergeCell ref="J8:J10"/>
    <mergeCell ref="P8:P10"/>
    <mergeCell ref="Q8:Q10"/>
    <mergeCell ref="K8:K10"/>
    <mergeCell ref="L8:L10"/>
    <mergeCell ref="M8:M10"/>
    <mergeCell ref="N8:N10"/>
    <mergeCell ref="O8:O10"/>
  </mergeCells>
  <printOptions horizontalCentered="1"/>
  <pageMargins left="0.196527777777778" right="0.196527777777778" top="0.196527777777778" bottom="0.196527777777778" header="0.51180555555555496" footer="0.51180555555555496"/>
  <pageSetup paperSize="9" scale="36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Дод2</vt:lpstr>
      <vt:lpstr>Дод2!Область_печати</vt:lpstr>
    </vt:vector>
  </TitlesOfParts>
  <Company>Сумы, ОФУ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dc:description/>
  <cp:lastModifiedBy>RePack by Diakov</cp:lastModifiedBy>
  <cp:revision>4</cp:revision>
  <cp:lastPrinted>2021-02-17T07:27:58Z</cp:lastPrinted>
  <dcterms:created xsi:type="dcterms:W3CDTF">2000-03-20T13:04:02Z</dcterms:created>
  <dcterms:modified xsi:type="dcterms:W3CDTF">2021-02-17T07:31:25Z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Сумы, ОФУ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