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8790" tabRatio="535" activeTab="1"/>
  </bookViews>
  <sheets>
    <sheet name="доходи 1 " sheetId="1" r:id="rId1"/>
    <sheet name="Видатки 2" sheetId="2" r:id="rId2"/>
  </sheets>
  <definedNames>
    <definedName name="_xlfn.AGGREGATE" hidden="1">#NAME?</definedName>
    <definedName name="_xlnm._FilterDatabase" localSheetId="1" hidden="1">'Видатки 2'!$I$10:$I$20</definedName>
    <definedName name="_xlnm.Print_Titles" localSheetId="1">'Видатки 2'!$8:$9</definedName>
    <definedName name="_xlnm.Print_Titles" localSheetId="0">'доходи 1 '!$7:$8</definedName>
  </definedNames>
  <calcPr fullCalcOnLoad="1"/>
</workbook>
</file>

<file path=xl/sharedStrings.xml><?xml version="1.0" encoding="utf-8"?>
<sst xmlns="http://schemas.openxmlformats.org/spreadsheetml/2006/main" count="97" uniqueCount="81">
  <si>
    <t>Державне управління</t>
  </si>
  <si>
    <t>Фізична культура і спорт</t>
  </si>
  <si>
    <t>РАЗОМ</t>
  </si>
  <si>
    <t>Видатки  спеціального  фонду</t>
  </si>
  <si>
    <t xml:space="preserve">Видатки  загального  фонду </t>
  </si>
  <si>
    <t xml:space="preserve">Виконано </t>
  </si>
  <si>
    <t>0100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</si>
  <si>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</si>
  <si>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</si>
  <si>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</si>
  <si>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</si>
  <si>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</si>
  <si>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</si>
  <si>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</si>
  <si>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</si>
  <si>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</si>
  <si>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Загальний  фонд</t>
  </si>
  <si>
    <t>Спеціальний фонд</t>
  </si>
  <si>
    <t xml:space="preserve">ВСЬОГО ВИДАТКІВ </t>
  </si>
  <si>
    <t>Код</t>
  </si>
  <si>
    <t>Найменування згідно
 з класифікацією доходів бюджету</t>
  </si>
  <si>
    <t>Затверджено з урахуванням змін на звітний рік</t>
  </si>
  <si>
    <t>Виконано</t>
  </si>
  <si>
    <t>% вико-нання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</si>
  <si>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</si>
  <si>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</si>
  <si>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</si>
  <si>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</si>
  <si>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 скорочення  термінів  надання послуг у сфері державної реєстрації речових прав на нерухоме майно  та  їх  обтяжень і державної реєстрації юридичних осіб - підприємців та громадських  формувань, а також плата за надання інших платних послуг</t>
  </si>
  <si>
    <t>Надходження  від  орендної  плати  за  користування  цілісним  майновим  комплексом  та  іншим   майном,  що  перебуває в комунальній  власності</t>
  </si>
  <si>
    <t>Інші надходження</t>
  </si>
  <si>
    <t>Офіційні трансферти</t>
  </si>
  <si>
    <t>Від органів державного управління</t>
  </si>
  <si>
    <t>Дотації  з  державного  бюджету  місцевим  бюджетам</t>
  </si>
  <si>
    <t>Базова  дотація</t>
  </si>
  <si>
    <t>Субвенції  з державного бюджету  місцевим 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</si>
  <si>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</si>
  <si>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</si>
  <si>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</si>
  <si>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</si>
  <si>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</si>
  <si>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</si>
  <si>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</si>
  <si>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</si>
  <si>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</si>
  <si>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 субвенції  з  місцевого бюджету</t>
  </si>
  <si>
    <t>Всього  доходів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</si>
  <si>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</si>
  <si>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</si>
  <si>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 з  місцевого бюджету  на 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1-2 групи, яка настала внаслідок поранення, контузії, каліцтва або захворювання, одержаних під час безпосередньої участі в анти терористичній операції, забезпеченні її проведення, визначених пунктами 11-14 частини другої стітті 7 Закону України «Про статус ветеранів війни, гарантії їх соціального  захисту» та які потребують поліпшення житлових умов за рахунок відповідної субвенції з державного бюджету</t>
  </si>
  <si>
    <t>Субвенція  з  державного  бюджету  місцевим  бюджетам  на  здійснення заходів щодо соціально-економічного розвитку окремих територій</t>
  </si>
  <si>
    <t>Доходи від власності та підприємницької діяльності</t>
  </si>
  <si>
    <t>Житлово-комунальне господарство</t>
  </si>
  <si>
    <t>Будівництво та регіональний розвиток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</si>
  <si>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</si>
  <si>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</si>
  <si>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Плата за надання інших адміністративних послуг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</si>
  <si>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</si>
  <si>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</si>
  <si>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</si>
  <si>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 дітей, позбавлених батьківського піклування, осіб з їх числа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</si>
  <si>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</si>
  <si>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Додаток 1</t>
  </si>
  <si>
    <t xml:space="preserve">до рішення районної ради  </t>
  </si>
  <si>
    <t>Податок на прибуток підприємств та фінансових установ комунальної власності</t>
  </si>
  <si>
    <t>(грн.)</t>
  </si>
  <si>
    <t xml:space="preserve">Разом   доходів </t>
  </si>
  <si>
    <t>Додаток 2</t>
  </si>
  <si>
    <t>Кошти, що передаються до бюджетів інших рівнів</t>
  </si>
  <si>
    <t>-</t>
  </si>
  <si>
    <t xml:space="preserve"> РАЗОМ</t>
  </si>
  <si>
    <t>Затверджено з урахуванням змін</t>
  </si>
  <si>
    <t>% виконання</t>
  </si>
  <si>
    <t xml:space="preserve">Заступник голови районної ради                                                                                    І. Шарамко    </t>
  </si>
  <si>
    <r>
      <t>Субвенція  з  місцевого бюджету  на  забезпечення якісної, сучасної та доступної загальної середньої освіти «Нова українська школа</t>
    </r>
    <r>
      <rPr>
        <sz val="14"/>
        <rFont val="Times New Roman"/>
        <family val="1"/>
      </rPr>
      <t>» за рахунок відповідної субвенції з державного бюджету</t>
    </r>
  </si>
  <si>
    <t>Доходи   районного   бюджету Шосткинського  району за   2021 рік</t>
  </si>
  <si>
    <t>Видатки  районного бюджету Шосткинського району за 2021 рік</t>
  </si>
  <si>
    <t>від 23 лютого  2022 року</t>
  </si>
  <si>
    <t>Заступник голови районної ради</t>
  </si>
  <si>
    <t>І.Шарамко</t>
  </si>
  <si>
    <t>від 23 лютого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</si>
</sst>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0.00"/>
  </numFmts>
  <fonts count="76">
    <font>
      <sz val="10"/>
      <name val="Times"/>
      <family val="0"/>
    </font>
    <font>
      <b/>
      <sz val="12"/>
      <name val="Times New Roman"/>
      <family val="1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6"/>
      <name val="Times New Roman Cyr"/>
      <family val="0"/>
    </font>
    <font>
      <sz val="10"/>
      <color indexed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"/>
      <family val="0"/>
    </font>
    <font>
      <sz val="10"/>
      <name val="Times New Roman Cyr"/>
      <family val="1"/>
    </font>
    <font>
      <b/>
      <i/>
      <sz val="14"/>
      <name val="Times New Roman Cyr"/>
      <family val="1"/>
    </font>
    <font>
      <b/>
      <sz val="15"/>
      <name val="Times New Roman Cyr"/>
      <family val="1"/>
    </font>
    <font>
      <sz val="14"/>
      <name val="Times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b/>
      <sz val="16"/>
      <name val="Times"/>
      <family val="0"/>
    </font>
    <font>
      <sz val="2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6" fillId="3" borderId="0" applyNumberFormat="0" applyBorder="0" applyAlignment="0" applyProtection="0"/>
    <xf numFmtId="0" fontId="9" fillId="4" borderId="0" applyNumberFormat="0" applyBorder="0" applyAlignment="0" applyProtection="0"/>
    <xf numFmtId="0" fontId="56" fillId="5" borderId="0" applyNumberFormat="0" applyBorder="0" applyAlignment="0" applyProtection="0"/>
    <xf numFmtId="0" fontId="9" fillId="6" borderId="0" applyNumberFormat="0" applyBorder="0" applyAlignment="0" applyProtection="0"/>
    <xf numFmtId="0" fontId="56" fillId="7" borderId="0" applyNumberFormat="0" applyBorder="0" applyAlignment="0" applyProtection="0"/>
    <xf numFmtId="0" fontId="9" fillId="8" borderId="0" applyNumberFormat="0" applyBorder="0" applyAlignment="0" applyProtection="0"/>
    <xf numFmtId="0" fontId="56" fillId="9" borderId="0" applyNumberFormat="0" applyBorder="0" applyAlignment="0" applyProtection="0"/>
    <xf numFmtId="0" fontId="9" fillId="10" borderId="0" applyNumberFormat="0" applyBorder="0" applyAlignment="0" applyProtection="0"/>
    <xf numFmtId="0" fontId="56" fillId="11" borderId="0" applyNumberFormat="0" applyBorder="0" applyAlignment="0" applyProtection="0"/>
    <xf numFmtId="0" fontId="9" fillId="12" borderId="0" applyNumberFormat="0" applyBorder="0" applyAlignment="0" applyProtection="0"/>
    <xf numFmtId="0" fontId="5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56" fillId="17" borderId="0" applyNumberFormat="0" applyBorder="0" applyAlignment="0" applyProtection="0"/>
    <xf numFmtId="0" fontId="9" fillId="15" borderId="0" applyNumberFormat="0" applyBorder="0" applyAlignment="0" applyProtection="0"/>
    <xf numFmtId="0" fontId="56" fillId="18" borderId="0" applyNumberFormat="0" applyBorder="0" applyAlignment="0" applyProtection="0"/>
    <xf numFmtId="0" fontId="9" fillId="19" borderId="0" applyNumberFormat="0" applyBorder="0" applyAlignment="0" applyProtection="0"/>
    <xf numFmtId="0" fontId="56" fillId="20" borderId="0" applyNumberFormat="0" applyBorder="0" applyAlignment="0" applyProtection="0"/>
    <xf numFmtId="0" fontId="9" fillId="8" borderId="0" applyNumberFormat="0" applyBorder="0" applyAlignment="0" applyProtection="0"/>
    <xf numFmtId="0" fontId="56" fillId="21" borderId="0" applyNumberFormat="0" applyBorder="0" applyAlignment="0" applyProtection="0"/>
    <xf numFmtId="0" fontId="9" fillId="14" borderId="0" applyNumberFormat="0" applyBorder="0" applyAlignment="0" applyProtection="0"/>
    <xf numFmtId="0" fontId="56" fillId="22" borderId="0" applyNumberFormat="0" applyBorder="0" applyAlignment="0" applyProtection="0"/>
    <xf numFmtId="0" fontId="9" fillId="23" borderId="0" applyNumberFormat="0" applyBorder="0" applyAlignment="0" applyProtection="0"/>
    <xf numFmtId="0" fontId="56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6" borderId="0" applyNumberFormat="0" applyBorder="0" applyAlignment="0" applyProtection="0"/>
    <xf numFmtId="0" fontId="57" fillId="27" borderId="0" applyNumberFormat="0" applyBorder="0" applyAlignment="0" applyProtection="0"/>
    <xf numFmtId="0" fontId="10" fillId="15" borderId="0" applyNumberFormat="0" applyBorder="0" applyAlignment="0" applyProtection="0"/>
    <xf numFmtId="0" fontId="57" fillId="28" borderId="0" applyNumberFormat="0" applyBorder="0" applyAlignment="0" applyProtection="0"/>
    <xf numFmtId="0" fontId="10" fillId="19" borderId="0" applyNumberFormat="0" applyBorder="0" applyAlignment="0" applyProtection="0"/>
    <xf numFmtId="0" fontId="57" fillId="29" borderId="0" applyNumberFormat="0" applyBorder="0" applyAlignment="0" applyProtection="0"/>
    <xf numFmtId="0" fontId="10" fillId="30" borderId="0" applyNumberFormat="0" applyBorder="0" applyAlignment="0" applyProtection="0"/>
    <xf numFmtId="0" fontId="57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33" borderId="0" applyNumberFormat="0" applyBorder="0" applyAlignment="0" applyProtection="0"/>
    <xf numFmtId="0" fontId="10" fillId="34" borderId="0" applyNumberFormat="0" applyBorder="0" applyAlignment="0" applyProtection="0"/>
    <xf numFmtId="0" fontId="57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58" fillId="0" borderId="0">
      <alignment/>
      <protection/>
    </xf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1" applyNumberFormat="0" applyAlignment="0" applyProtection="0"/>
    <xf numFmtId="0" fontId="59" fillId="46" borderId="2" applyNumberFormat="0" applyAlignment="0" applyProtection="0"/>
    <xf numFmtId="0" fontId="60" fillId="47" borderId="3" applyNumberFormat="0" applyAlignment="0" applyProtection="0"/>
    <xf numFmtId="0" fontId="61" fillId="4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17" fillId="0" borderId="7" applyNumberFormat="0" applyFill="0" applyAlignment="0" applyProtection="0"/>
    <xf numFmtId="0" fontId="65" fillId="0" borderId="8" applyNumberFormat="0" applyFill="0" applyAlignment="0" applyProtection="0"/>
    <xf numFmtId="0" fontId="14" fillId="48" borderId="9" applyNumberFormat="0" applyAlignment="0" applyProtection="0"/>
    <xf numFmtId="0" fontId="66" fillId="49" borderId="10" applyNumberFormat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23" fillId="51" borderId="1" applyNumberFormat="0" applyAlignment="0" applyProtection="0"/>
    <xf numFmtId="0" fontId="6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70" fillId="52" borderId="0" applyNumberFormat="0" applyBorder="0" applyAlignment="0" applyProtection="0"/>
    <xf numFmtId="0" fontId="15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7" fillId="16" borderId="13" applyNumberFormat="0" applyFont="0" applyAlignment="0" applyProtection="0"/>
    <xf numFmtId="9" fontId="0" fillId="0" borderId="0" applyFont="0" applyFill="0" applyBorder="0" applyAlignment="0" applyProtection="0"/>
    <xf numFmtId="0" fontId="12" fillId="51" borderId="14" applyNumberFormat="0" applyAlignment="0" applyProtection="0"/>
    <xf numFmtId="0" fontId="72" fillId="0" borderId="15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5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/>
    </xf>
    <xf numFmtId="0" fontId="4" fillId="51" borderId="0" xfId="0" applyFont="1" applyFill="1" applyAlignment="1">
      <alignment horizontal="left"/>
    </xf>
    <xf numFmtId="43" fontId="5" fillId="51" borderId="0" xfId="0" applyNumberFormat="1" applyFont="1" applyFill="1" applyAlignment="1">
      <alignment/>
    </xf>
    <xf numFmtId="4" fontId="31" fillId="0" borderId="16" xfId="129" applyNumberFormat="1" applyFont="1" applyFill="1" applyBorder="1" applyAlignment="1">
      <alignment horizontal="center" vertical="center" wrapText="1"/>
      <protection/>
    </xf>
    <xf numFmtId="173" fontId="31" fillId="0" borderId="16" xfId="129" applyNumberFormat="1" applyFont="1" applyFill="1" applyBorder="1" applyAlignment="1">
      <alignment horizontal="center" vertical="center" wrapText="1"/>
      <protection/>
    </xf>
    <xf numFmtId="4" fontId="31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center" vertical="center" wrapText="1"/>
      <protection/>
    </xf>
    <xf numFmtId="173" fontId="32" fillId="0" borderId="16" xfId="129" applyNumberFormat="1" applyFont="1" applyFill="1" applyBorder="1" applyAlignment="1">
      <alignment horizontal="center" vertical="center" wrapText="1"/>
      <protection/>
    </xf>
    <xf numFmtId="4" fontId="31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right" vertical="center" wrapText="1"/>
      <protection/>
    </xf>
    <xf numFmtId="4" fontId="30" fillId="0" borderId="17" xfId="129" applyNumberFormat="1" applyFont="1" applyFill="1" applyBorder="1" applyAlignment="1">
      <alignment horizontal="center" vertical="center"/>
      <protection/>
    </xf>
    <xf numFmtId="4" fontId="33" fillId="0" borderId="17" xfId="129" applyNumberFormat="1" applyFont="1" applyFill="1" applyBorder="1" applyAlignment="1">
      <alignment horizontal="center" vertical="center" wrapText="1"/>
      <protection/>
    </xf>
    <xf numFmtId="0" fontId="4" fillId="51" borderId="0" xfId="0" applyFont="1" applyFill="1" applyAlignment="1">
      <alignment/>
    </xf>
    <xf numFmtId="4" fontId="27" fillId="0" borderId="17" xfId="129" applyNumberFormat="1" applyFont="1" applyFill="1" applyBorder="1" applyAlignment="1">
      <alignment horizontal="center" vertical="center"/>
      <protection/>
    </xf>
    <xf numFmtId="0" fontId="7" fillId="0" borderId="0" xfId="128" applyNumberFormat="1" applyFont="1" applyFill="1" applyAlignment="1" applyProtection="1">
      <alignment/>
      <protection/>
    </xf>
    <xf numFmtId="0" fontId="27" fillId="0" borderId="0" xfId="128" applyFont="1" applyFill="1" applyAlignment="1">
      <alignment horizontal="center"/>
      <protection/>
    </xf>
    <xf numFmtId="0" fontId="7" fillId="0" borderId="0" xfId="128" applyFont="1" applyFill="1">
      <alignment/>
      <protection/>
    </xf>
    <xf numFmtId="0" fontId="26" fillId="0" borderId="0" xfId="128" applyNumberFormat="1" applyFont="1" applyFill="1" applyBorder="1" applyAlignment="1" applyProtection="1">
      <alignment vertical="center"/>
      <protection/>
    </xf>
    <xf numFmtId="0" fontId="5" fillId="0" borderId="0" xfId="128" applyNumberFormat="1" applyFont="1" applyFill="1" applyBorder="1" applyAlignment="1" applyProtection="1">
      <alignment vertical="center"/>
      <protection/>
    </xf>
    <xf numFmtId="0" fontId="34" fillId="0" borderId="0" xfId="128" applyNumberFormat="1" applyFont="1" applyFill="1" applyAlignment="1" applyProtection="1">
      <alignment/>
      <protection/>
    </xf>
    <xf numFmtId="0" fontId="35" fillId="0" borderId="18" xfId="128" applyNumberFormat="1" applyFont="1" applyFill="1" applyBorder="1" applyAlignment="1" applyProtection="1">
      <alignment vertical="center"/>
      <protection/>
    </xf>
    <xf numFmtId="0" fontId="36" fillId="0" borderId="18" xfId="128" applyNumberFormat="1" applyFont="1" applyFill="1" applyBorder="1" applyAlignment="1" applyProtection="1">
      <alignment vertical="center"/>
      <protection/>
    </xf>
    <xf numFmtId="0" fontId="34" fillId="0" borderId="0" xfId="128" applyFont="1" applyFill="1">
      <alignment/>
      <protection/>
    </xf>
    <xf numFmtId="0" fontId="1" fillId="0" borderId="17" xfId="128" applyFont="1" applyFill="1" applyBorder="1" applyAlignment="1">
      <alignment horizontal="center" vertical="center" wrapText="1"/>
      <protection/>
    </xf>
    <xf numFmtId="0" fontId="34" fillId="0" borderId="0" xfId="128" applyNumberFormat="1" applyFont="1" applyFill="1" applyAlignment="1" applyProtection="1">
      <alignment vertical="center" wrapText="1"/>
      <protection/>
    </xf>
    <xf numFmtId="0" fontId="34" fillId="0" borderId="0" xfId="128" applyFont="1" applyFill="1" applyAlignment="1">
      <alignment vertical="center" wrapText="1"/>
      <protection/>
    </xf>
    <xf numFmtId="0" fontId="7" fillId="0" borderId="0" xfId="128" applyFont="1" applyFill="1" applyAlignment="1">
      <alignment vertical="center" wrapText="1"/>
      <protection/>
    </xf>
    <xf numFmtId="0" fontId="7" fillId="0" borderId="0" xfId="128" applyNumberFormat="1" applyFont="1" applyFill="1" applyAlignment="1" applyProtection="1">
      <alignment vertical="center" wrapText="1"/>
      <protection/>
    </xf>
    <xf numFmtId="0" fontId="28" fillId="0" borderId="0" xfId="128" applyNumberFormat="1" applyFont="1" applyFill="1" applyAlignment="1" applyProtection="1">
      <alignment wrapText="1"/>
      <protection/>
    </xf>
    <xf numFmtId="0" fontId="28" fillId="0" borderId="0" xfId="128" applyFont="1" applyFill="1" applyAlignment="1">
      <alignment wrapText="1"/>
      <protection/>
    </xf>
    <xf numFmtId="0" fontId="5" fillId="0" borderId="0" xfId="128" applyFont="1" applyFill="1" applyAlignment="1">
      <alignment wrapText="1"/>
      <protection/>
    </xf>
    <xf numFmtId="0" fontId="5" fillId="0" borderId="0" xfId="128" applyNumberFormat="1" applyFont="1" applyFill="1" applyAlignment="1" applyProtection="1">
      <alignment wrapText="1"/>
      <protection/>
    </xf>
    <xf numFmtId="0" fontId="34" fillId="0" borderId="0" xfId="128" applyNumberFormat="1" applyFont="1" applyFill="1" applyAlignment="1" applyProtection="1">
      <alignment wrapText="1"/>
      <protection/>
    </xf>
    <xf numFmtId="0" fontId="7" fillId="0" borderId="0" xfId="128" applyFont="1" applyFill="1" applyAlignment="1">
      <alignment wrapText="1"/>
      <protection/>
    </xf>
    <xf numFmtId="0" fontId="7" fillId="0" borderId="0" xfId="128" applyNumberFormat="1" applyFont="1" applyFill="1" applyAlignment="1" applyProtection="1">
      <alignment wrapText="1"/>
      <protection/>
    </xf>
    <xf numFmtId="0" fontId="5" fillId="0" borderId="0" xfId="128" applyNumberFormat="1" applyFont="1" applyFill="1" applyAlignment="1" applyProtection="1">
      <alignment horizontal="right" wrapText="1"/>
      <protection/>
    </xf>
    <xf numFmtId="0" fontId="5" fillId="0" borderId="0" xfId="128" applyFont="1" applyFill="1" applyAlignment="1">
      <alignment horizontal="right" wrapText="1"/>
      <protection/>
    </xf>
    <xf numFmtId="0" fontId="27" fillId="0" borderId="17" xfId="128" applyNumberFormat="1" applyFont="1" applyFill="1" applyBorder="1" applyAlignment="1" applyProtection="1">
      <alignment horizontal="center" vertical="center" wrapText="1"/>
      <protection/>
    </xf>
    <xf numFmtId="0" fontId="27" fillId="0" borderId="0" xfId="128" applyFont="1" applyFill="1" applyAlignment="1">
      <alignment wrapText="1"/>
      <protection/>
    </xf>
    <xf numFmtId="0" fontId="27" fillId="0" borderId="0" xfId="128" applyNumberFormat="1" applyFont="1" applyFill="1" applyAlignment="1" applyProtection="1">
      <alignment wrapText="1"/>
      <protection/>
    </xf>
    <xf numFmtId="4" fontId="7" fillId="0" borderId="0" xfId="128" applyNumberFormat="1" applyFont="1" applyFill="1" applyAlignment="1" applyProtection="1">
      <alignment/>
      <protection/>
    </xf>
    <xf numFmtId="0" fontId="7" fillId="0" borderId="0" xfId="128" applyNumberFormat="1" applyFont="1" applyFill="1" applyBorder="1" applyAlignment="1" applyProtection="1">
      <alignment horizontal="center" vertical="center"/>
      <protection/>
    </xf>
    <xf numFmtId="0" fontId="7" fillId="0" borderId="0" xfId="128" applyNumberFormat="1" applyFont="1" applyFill="1" applyAlignment="1" applyProtection="1">
      <alignment horizontal="center" vertical="center"/>
      <protection/>
    </xf>
    <xf numFmtId="0" fontId="30" fillId="0" borderId="17" xfId="128" applyNumberFormat="1" applyFont="1" applyFill="1" applyBorder="1" applyAlignment="1" applyProtection="1">
      <alignment horizontal="center" vertical="center" wrapText="1"/>
      <protection/>
    </xf>
    <xf numFmtId="0" fontId="26" fillId="0" borderId="0" xfId="128" applyNumberFormat="1" applyFont="1" applyFill="1" applyBorder="1" applyAlignment="1" applyProtection="1">
      <alignment horizontal="center" vertical="center"/>
      <protection/>
    </xf>
    <xf numFmtId="4" fontId="7" fillId="0" borderId="0" xfId="128" applyNumberFormat="1" applyFont="1" applyFill="1" applyAlignment="1" applyProtection="1">
      <alignment horizontal="center"/>
      <protection/>
    </xf>
    <xf numFmtId="0" fontId="7" fillId="0" borderId="0" xfId="128" applyNumberFormat="1" applyFont="1" applyFill="1" applyAlignment="1" applyProtection="1">
      <alignment horizontal="center"/>
      <protection/>
    </xf>
    <xf numFmtId="0" fontId="7" fillId="0" borderId="0" xfId="128" applyNumberFormat="1" applyFont="1" applyFill="1" applyBorder="1" applyAlignment="1" applyProtection="1">
      <alignment horizontal="justify" vertical="center" wrapText="1"/>
      <protection/>
    </xf>
    <xf numFmtId="0" fontId="26" fillId="0" borderId="0" xfId="128" applyNumberFormat="1" applyFont="1" applyFill="1" applyBorder="1" applyAlignment="1" applyProtection="1">
      <alignment horizontal="justify" vertical="center" wrapText="1"/>
      <protection/>
    </xf>
    <xf numFmtId="0" fontId="26" fillId="0" borderId="18" xfId="128" applyNumberFormat="1" applyFont="1" applyFill="1" applyBorder="1" applyAlignment="1" applyProtection="1">
      <alignment horizontal="justify" vertical="center" wrapText="1"/>
      <protection/>
    </xf>
    <xf numFmtId="0" fontId="30" fillId="0" borderId="17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128" applyNumberFormat="1" applyFont="1" applyFill="1" applyAlignment="1" applyProtection="1">
      <alignment horizontal="justify" vertical="center" wrapText="1"/>
      <protection/>
    </xf>
    <xf numFmtId="0" fontId="5" fillId="0" borderId="0" xfId="128" applyNumberFormat="1" applyFont="1" applyFill="1" applyBorder="1" applyAlignment="1" applyProtection="1">
      <alignment horizontal="center" vertical="center" wrapText="1"/>
      <protection/>
    </xf>
    <xf numFmtId="0" fontId="6" fillId="51" borderId="0" xfId="0" applyFont="1" applyFill="1" applyAlignment="1">
      <alignment horizontal="center" wrapText="1"/>
    </xf>
    <xf numFmtId="0" fontId="32" fillId="0" borderId="0" xfId="0" applyFont="1" applyAlignment="1">
      <alignment/>
    </xf>
    <xf numFmtId="0" fontId="38" fillId="0" borderId="0" xfId="126" applyFont="1" applyAlignment="1">
      <alignment/>
      <protection/>
    </xf>
    <xf numFmtId="0" fontId="32" fillId="0" borderId="0" xfId="0" applyFont="1" applyAlignment="1" applyProtection="1">
      <alignment horizontal="left"/>
      <protection locked="0"/>
    </xf>
    <xf numFmtId="0" fontId="32" fillId="0" borderId="0" xfId="126" applyFont="1">
      <alignment/>
      <protection/>
    </xf>
    <xf numFmtId="0" fontId="32" fillId="55" borderId="0" xfId="126" applyFont="1" applyFill="1">
      <alignment/>
      <protection/>
    </xf>
    <xf numFmtId="0" fontId="39" fillId="51" borderId="17" xfId="126" applyFont="1" applyFill="1" applyBorder="1" applyAlignment="1">
      <alignment horizontal="center" wrapText="1"/>
      <protection/>
    </xf>
    <xf numFmtId="2" fontId="40" fillId="55" borderId="17" xfId="126" applyNumberFormat="1" applyFont="1" applyFill="1" applyBorder="1" applyAlignment="1">
      <alignment horizontal="right"/>
      <protection/>
    </xf>
    <xf numFmtId="2" fontId="40" fillId="55" borderId="17" xfId="126" applyNumberFormat="1" applyFont="1" applyFill="1" applyBorder="1" applyAlignment="1">
      <alignment horizontal="center"/>
      <protection/>
    </xf>
    <xf numFmtId="0" fontId="27" fillId="51" borderId="0" xfId="0" applyFont="1" applyFill="1" applyAlignment="1">
      <alignment/>
    </xf>
    <xf numFmtId="0" fontId="33" fillId="0" borderId="17" xfId="129" applyNumberFormat="1" applyFont="1" applyFill="1" applyBorder="1" applyAlignment="1">
      <alignment horizontal="center" vertical="center" wrapText="1"/>
      <protection/>
    </xf>
    <xf numFmtId="0" fontId="1" fillId="51" borderId="17" xfId="0" applyFont="1" applyFill="1" applyBorder="1" applyAlignment="1">
      <alignment horizontal="center" vertical="center" wrapText="1"/>
    </xf>
    <xf numFmtId="0" fontId="1" fillId="51" borderId="19" xfId="0" applyFont="1" applyFill="1" applyBorder="1" applyAlignment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4" fontId="43" fillId="0" borderId="16" xfId="129" applyNumberFormat="1" applyFont="1" applyFill="1" applyBorder="1" applyAlignment="1">
      <alignment horizontal="center" vertical="center" wrapText="1"/>
      <protection/>
    </xf>
    <xf numFmtId="173" fontId="43" fillId="0" borderId="16" xfId="129" applyNumberFormat="1" applyFont="1" applyFill="1" applyBorder="1" applyAlignment="1">
      <alignment horizontal="center" vertical="center" wrapText="1"/>
      <protection/>
    </xf>
    <xf numFmtId="4" fontId="43" fillId="0" borderId="17" xfId="129" applyNumberFormat="1" applyFont="1" applyFill="1" applyBorder="1" applyAlignment="1">
      <alignment horizontal="center" vertical="center" wrapText="1"/>
      <protection/>
    </xf>
    <xf numFmtId="4" fontId="42" fillId="0" borderId="17" xfId="129" applyNumberFormat="1" applyFont="1" applyFill="1" applyBorder="1" applyAlignment="1">
      <alignment horizontal="center" vertical="center" wrapText="1"/>
      <protection/>
    </xf>
    <xf numFmtId="4" fontId="8" fillId="0" borderId="17" xfId="129" applyNumberFormat="1" applyFont="1" applyFill="1" applyBorder="1" applyAlignment="1">
      <alignment horizontal="center" vertical="center"/>
      <protection/>
    </xf>
    <xf numFmtId="49" fontId="43" fillId="0" borderId="16" xfId="129" applyNumberFormat="1" applyFont="1" applyFill="1" applyBorder="1" applyAlignment="1">
      <alignment horizontal="center" vertical="center" wrapText="1"/>
      <protection/>
    </xf>
    <xf numFmtId="0" fontId="32" fillId="0" borderId="17" xfId="126" applyFont="1" applyBorder="1">
      <alignment/>
      <protection/>
    </xf>
    <xf numFmtId="0" fontId="32" fillId="0" borderId="17" xfId="126" applyFont="1" applyBorder="1" applyAlignment="1">
      <alignment horizontal="left" wrapText="1"/>
      <protection/>
    </xf>
    <xf numFmtId="0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17" xfId="125" applyNumberFormat="1" applyFont="1" applyFill="1" applyBorder="1" applyAlignment="1" applyProtection="1">
      <alignment horizontal="center" vertical="center" wrapText="1"/>
      <protection/>
    </xf>
    <xf numFmtId="0" fontId="27" fillId="0" borderId="17" xfId="125" applyNumberFormat="1" applyFont="1" applyFill="1" applyBorder="1" applyAlignment="1" applyProtection="1">
      <alignment horizontal="justify" vertical="center" wrapText="1"/>
      <protection/>
    </xf>
    <xf numFmtId="0" fontId="27" fillId="0" borderId="19" xfId="125" applyNumberFormat="1" applyFont="1" applyFill="1" applyBorder="1" applyAlignment="1" applyProtection="1">
      <alignment horizontal="center" vertical="center" wrapText="1"/>
      <protection/>
    </xf>
    <xf numFmtId="0" fontId="27" fillId="0" borderId="19" xfId="125" applyNumberFormat="1" applyFont="1" applyFill="1" applyBorder="1" applyAlignment="1" applyProtection="1">
      <alignment horizontal="justify" vertical="center" wrapText="1"/>
      <protection/>
    </xf>
    <xf numFmtId="0" fontId="27" fillId="0" borderId="19" xfId="129" applyFont="1" applyFill="1" applyBorder="1" applyAlignment="1">
      <alignment horizontal="center" vertical="center"/>
      <protection/>
    </xf>
    <xf numFmtId="0" fontId="27" fillId="0" borderId="19" xfId="129" applyFont="1" applyFill="1" applyBorder="1" applyAlignment="1">
      <alignment horizontal="justify" vertical="center" wrapText="1"/>
      <protection/>
    </xf>
    <xf numFmtId="0" fontId="27" fillId="0" borderId="20" xfId="129" applyFont="1" applyFill="1" applyBorder="1" applyAlignment="1">
      <alignment horizontal="center" vertical="center"/>
      <protection/>
    </xf>
    <xf numFmtId="0" fontId="27" fillId="0" borderId="16" xfId="129" applyFont="1" applyFill="1" applyBorder="1" applyAlignment="1">
      <alignment horizontal="justify" vertical="center" wrapText="1"/>
      <protection/>
    </xf>
    <xf numFmtId="0" fontId="27" fillId="0" borderId="17" xfId="128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horizontal="justify" vertical="center" wrapText="1"/>
    </xf>
    <xf numFmtId="0" fontId="27" fillId="0" borderId="17" xfId="128" applyFont="1" applyFill="1" applyBorder="1" applyAlignment="1">
      <alignment horizontal="center" vertical="center"/>
      <protection/>
    </xf>
    <xf numFmtId="0" fontId="27" fillId="0" borderId="17" xfId="123" applyFont="1" applyBorder="1" applyAlignment="1">
      <alignment horizontal="center" vertical="center"/>
      <protection/>
    </xf>
    <xf numFmtId="0" fontId="41" fillId="0" borderId="17" xfId="127" applyFont="1" applyBorder="1" applyAlignment="1">
      <alignment horizontal="justify" vertical="center" wrapText="1"/>
      <protection/>
    </xf>
    <xf numFmtId="49" fontId="27" fillId="0" borderId="17" xfId="0" applyNumberFormat="1" applyFont="1" applyFill="1" applyBorder="1" applyAlignment="1">
      <alignment horizontal="justify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justify" vertical="center" wrapText="1"/>
    </xf>
    <xf numFmtId="0" fontId="27" fillId="0" borderId="17" xfId="129" applyFont="1" applyFill="1" applyBorder="1" applyAlignment="1">
      <alignment horizontal="center" vertical="center"/>
      <protection/>
    </xf>
    <xf numFmtId="0" fontId="27" fillId="0" borderId="17" xfId="129" applyNumberFormat="1" applyFont="1" applyFill="1" applyBorder="1" applyAlignment="1">
      <alignment horizontal="justify" vertical="center" wrapText="1"/>
      <protection/>
    </xf>
    <xf numFmtId="0" fontId="30" fillId="0" borderId="17" xfId="0" applyFont="1" applyFill="1" applyBorder="1" applyAlignment="1">
      <alignment horizontal="justify" vertical="center" wrapText="1"/>
    </xf>
    <xf numFmtId="0" fontId="30" fillId="51" borderId="17" xfId="0" applyFont="1" applyFill="1" applyBorder="1" applyAlignment="1" quotePrefix="1">
      <alignment vertical="center" wrapText="1"/>
    </xf>
    <xf numFmtId="0" fontId="30" fillId="51" borderId="17" xfId="0" applyFont="1" applyFill="1" applyBorder="1" applyAlignment="1">
      <alignment vertical="center" wrapText="1"/>
    </xf>
    <xf numFmtId="172" fontId="27" fillId="51" borderId="17" xfId="0" applyNumberFormat="1" applyFont="1" applyFill="1" applyBorder="1" applyAlignment="1">
      <alignment horizontal="right"/>
    </xf>
    <xf numFmtId="4" fontId="44" fillId="0" borderId="17" xfId="122" applyNumberFormat="1" applyFont="1" applyBorder="1" applyAlignment="1">
      <alignment vertical="center" wrapText="1"/>
      <protection/>
    </xf>
    <xf numFmtId="43" fontId="27" fillId="51" borderId="17" xfId="145" applyFont="1" applyFill="1" applyBorder="1" applyAlignment="1">
      <alignment/>
    </xf>
    <xf numFmtId="4" fontId="44" fillId="51" borderId="17" xfId="0" applyNumberFormat="1" applyFont="1" applyFill="1" applyBorder="1" applyAlignment="1">
      <alignment vertical="center" wrapText="1"/>
    </xf>
    <xf numFmtId="0" fontId="30" fillId="51" borderId="17" xfId="0" applyFont="1" applyFill="1" applyBorder="1" applyAlignment="1" quotePrefix="1">
      <alignment horizontal="left" vertical="center" wrapText="1"/>
    </xf>
    <xf numFmtId="4" fontId="44" fillId="51" borderId="17" xfId="0" applyNumberFormat="1" applyFont="1" applyFill="1" applyBorder="1" applyAlignment="1">
      <alignment horizontal="right" wrapText="1"/>
    </xf>
    <xf numFmtId="4" fontId="27" fillId="51" borderId="17" xfId="145" applyNumberFormat="1" applyFont="1" applyFill="1" applyBorder="1" applyAlignment="1">
      <alignment horizontal="right" wrapText="1"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>
      <alignment vertical="center" wrapText="1"/>
    </xf>
    <xf numFmtId="4" fontId="27" fillId="51" borderId="17" xfId="0" applyNumberFormat="1" applyFont="1" applyFill="1" applyBorder="1" applyAlignment="1">
      <alignment horizontal="right" wrapText="1"/>
    </xf>
    <xf numFmtId="0" fontId="30" fillId="0" borderId="17" xfId="0" applyFont="1" applyBorder="1" applyAlignment="1" quotePrefix="1">
      <alignment vertical="center" wrapText="1"/>
    </xf>
    <xf numFmtId="4" fontId="30" fillId="51" borderId="16" xfId="145" applyNumberFormat="1" applyFont="1" applyFill="1" applyBorder="1" applyAlignment="1">
      <alignment horizontal="right" wrapText="1"/>
    </xf>
    <xf numFmtId="172" fontId="30" fillId="51" borderId="17" xfId="0" applyNumberFormat="1" applyFont="1" applyFill="1" applyBorder="1" applyAlignment="1">
      <alignment horizontal="right"/>
    </xf>
    <xf numFmtId="43" fontId="30" fillId="51" borderId="16" xfId="145" applyFont="1" applyFill="1" applyBorder="1" applyAlignment="1">
      <alignment wrapText="1"/>
    </xf>
    <xf numFmtId="0" fontId="27" fillId="0" borderId="17" xfId="0" applyFont="1" applyBorder="1" applyAlignment="1" quotePrefix="1">
      <alignment vertical="center" wrapText="1"/>
    </xf>
    <xf numFmtId="0" fontId="31" fillId="55" borderId="17" xfId="0" applyFont="1" applyFill="1" applyBorder="1" applyAlignment="1" applyProtection="1">
      <alignment horizontal="left" wrapText="1"/>
      <protection locked="0"/>
    </xf>
    <xf numFmtId="2" fontId="75" fillId="55" borderId="17" xfId="122" applyNumberFormat="1" applyFont="1" applyFill="1" applyBorder="1">
      <alignment/>
      <protection/>
    </xf>
    <xf numFmtId="49" fontId="27" fillId="51" borderId="17" xfId="0" applyNumberFormat="1" applyFont="1" applyFill="1" applyBorder="1" applyAlignment="1">
      <alignment/>
    </xf>
    <xf numFmtId="0" fontId="30" fillId="51" borderId="17" xfId="0" applyFont="1" applyFill="1" applyBorder="1" applyAlignment="1">
      <alignment horizontal="center" wrapText="1"/>
    </xf>
    <xf numFmtId="43" fontId="30" fillId="51" borderId="17" xfId="145" applyFont="1" applyFill="1" applyBorder="1" applyAlignment="1">
      <alignment horizontal="right"/>
    </xf>
    <xf numFmtId="4" fontId="44" fillId="0" borderId="17" xfId="122" applyNumberFormat="1" applyFont="1" applyBorder="1" applyAlignment="1">
      <alignment horizontal="center" vertical="center" wrapText="1"/>
      <protection/>
    </xf>
    <xf numFmtId="4" fontId="27" fillId="51" borderId="17" xfId="145" applyNumberFormat="1" applyFont="1" applyFill="1" applyBorder="1" applyAlignment="1">
      <alignment horizontal="center" wrapText="1"/>
    </xf>
    <xf numFmtId="4" fontId="27" fillId="51" borderId="17" xfId="0" applyNumberFormat="1" applyFont="1" applyFill="1" applyBorder="1" applyAlignment="1">
      <alignment horizontal="center" wrapText="1"/>
    </xf>
    <xf numFmtId="4" fontId="30" fillId="51" borderId="16" xfId="145" applyNumberFormat="1" applyFont="1" applyFill="1" applyBorder="1" applyAlignment="1">
      <alignment horizontal="center" wrapText="1"/>
    </xf>
    <xf numFmtId="0" fontId="75" fillId="0" borderId="17" xfId="122" applyFont="1" applyBorder="1" applyAlignment="1">
      <alignment horizontal="center" vertical="center"/>
      <protection/>
    </xf>
    <xf numFmtId="0" fontId="75" fillId="0" borderId="17" xfId="122" applyFont="1" applyBorder="1" applyAlignment="1">
      <alignment horizontal="center"/>
      <protection/>
    </xf>
    <xf numFmtId="4" fontId="44" fillId="55" borderId="17" xfId="0" applyNumberFormat="1" applyFont="1" applyFill="1" applyBorder="1" applyAlignment="1">
      <alignment vertical="center" wrapText="1"/>
    </xf>
    <xf numFmtId="4" fontId="44" fillId="55" borderId="17" xfId="0" applyNumberFormat="1" applyFont="1" applyFill="1" applyBorder="1" applyAlignment="1">
      <alignment horizontal="right" wrapText="1"/>
    </xf>
    <xf numFmtId="4" fontId="27" fillId="55" borderId="17" xfId="145" applyNumberFormat="1" applyFont="1" applyFill="1" applyBorder="1" applyAlignment="1">
      <alignment horizontal="right" wrapText="1"/>
    </xf>
    <xf numFmtId="4" fontId="30" fillId="55" borderId="16" xfId="145" applyNumberFormat="1" applyFont="1" applyFill="1" applyBorder="1" applyAlignment="1">
      <alignment horizontal="right" wrapText="1"/>
    </xf>
    <xf numFmtId="0" fontId="6" fillId="51" borderId="0" xfId="0" applyFont="1" applyFill="1" applyAlignment="1">
      <alignment/>
    </xf>
    <xf numFmtId="0" fontId="46" fillId="0" borderId="0" xfId="128" applyNumberFormat="1" applyFont="1" applyFill="1" applyAlignment="1" applyProtection="1">
      <alignment/>
      <protection/>
    </xf>
    <xf numFmtId="0" fontId="8" fillId="0" borderId="0" xfId="128" applyNumberFormat="1" applyFont="1" applyFill="1" applyAlignment="1" applyProtection="1">
      <alignment horizontal="justify" vertical="center" wrapText="1"/>
      <protection/>
    </xf>
    <xf numFmtId="4" fontId="5" fillId="0" borderId="0" xfId="128" applyNumberFormat="1" applyFont="1" applyFill="1" applyAlignment="1" applyProtection="1">
      <alignment/>
      <protection/>
    </xf>
    <xf numFmtId="0" fontId="5" fillId="0" borderId="0" xfId="128" applyNumberFormat="1" applyFont="1" applyFill="1" applyBorder="1" applyAlignment="1" applyProtection="1">
      <alignment horizontal="center" vertical="center" wrapText="1"/>
      <protection/>
    </xf>
    <xf numFmtId="0" fontId="27" fillId="0" borderId="0" xfId="128" applyFont="1" applyFill="1" applyAlignment="1">
      <alignment horizontal="center"/>
      <protection/>
    </xf>
    <xf numFmtId="0" fontId="6" fillId="0" borderId="0" xfId="128" applyNumberFormat="1" applyFont="1" applyFill="1" applyBorder="1" applyAlignment="1" applyProtection="1">
      <alignment horizontal="center" vertical="center"/>
      <protection/>
    </xf>
    <xf numFmtId="0" fontId="6" fillId="0" borderId="0" xfId="128" applyNumberFormat="1" applyFont="1" applyFill="1" applyAlignment="1" applyProtection="1">
      <alignment horizontal="justify" vertical="center" wrapText="1"/>
      <protection/>
    </xf>
    <xf numFmtId="0" fontId="45" fillId="0" borderId="0" xfId="0" applyFont="1" applyAlignment="1">
      <alignment/>
    </xf>
    <xf numFmtId="0" fontId="29" fillId="0" borderId="0" xfId="128" applyNumberFormat="1" applyFont="1" applyFill="1" applyAlignment="1" applyProtection="1">
      <alignment horizontal="center" vertical="center"/>
      <protection/>
    </xf>
    <xf numFmtId="0" fontId="1" fillId="0" borderId="19" xfId="128" applyNumberFormat="1" applyFont="1" applyFill="1" applyBorder="1" applyAlignment="1" applyProtection="1">
      <alignment horizontal="center" vertical="center" wrapText="1"/>
      <protection/>
    </xf>
    <xf numFmtId="0" fontId="1" fillId="0" borderId="16" xfId="128" applyNumberFormat="1" applyFont="1" applyFill="1" applyBorder="1" applyAlignment="1" applyProtection="1">
      <alignment horizontal="center" vertical="center" wrapText="1"/>
      <protection/>
    </xf>
    <xf numFmtId="0" fontId="1" fillId="0" borderId="19" xfId="128" applyNumberFormat="1" applyFont="1" applyFill="1" applyBorder="1" applyAlignment="1" applyProtection="1">
      <alignment horizontal="justify" vertical="center" wrapText="1"/>
      <protection/>
    </xf>
    <xf numFmtId="0" fontId="1" fillId="0" borderId="16" xfId="128" applyNumberFormat="1" applyFont="1" applyFill="1" applyBorder="1" applyAlignment="1" applyProtection="1">
      <alignment horizontal="justify" vertical="center" wrapText="1"/>
      <protection/>
    </xf>
    <xf numFmtId="0" fontId="30" fillId="0" borderId="21" xfId="128" applyFont="1" applyFill="1" applyBorder="1" applyAlignment="1">
      <alignment horizontal="center" vertical="center" wrapText="1"/>
      <protection/>
    </xf>
    <xf numFmtId="0" fontId="30" fillId="0" borderId="22" xfId="128" applyFont="1" applyFill="1" applyBorder="1" applyAlignment="1">
      <alignment horizontal="center" vertical="center" wrapText="1"/>
      <protection/>
    </xf>
    <xf numFmtId="0" fontId="30" fillId="0" borderId="23" xfId="128" applyFont="1" applyFill="1" applyBorder="1" applyAlignment="1">
      <alignment horizontal="center" vertical="center" wrapText="1"/>
      <protection/>
    </xf>
    <xf numFmtId="0" fontId="1" fillId="51" borderId="17" xfId="0" applyFont="1" applyFill="1" applyBorder="1" applyAlignment="1">
      <alignment horizontal="center"/>
    </xf>
    <xf numFmtId="0" fontId="1" fillId="51" borderId="17" xfId="0" applyFont="1" applyFill="1" applyBorder="1" applyAlignment="1">
      <alignment horizontal="center" wrapText="1"/>
    </xf>
    <xf numFmtId="0" fontId="6" fillId="51" borderId="0" xfId="0" applyFont="1" applyFill="1" applyAlignment="1">
      <alignment horizontal="center" wrapText="1"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 2 2" xfId="123"/>
    <cellStyle name="Обычный 4 2" xfId="124"/>
    <cellStyle name="Обычный 5 2" xfId="125"/>
    <cellStyle name="Обычный_0202PRDH" xfId="126"/>
    <cellStyle name="Обычный_Додаток 1 на 6 11 2018 прав" xfId="127"/>
    <cellStyle name="Обычный_Додаток №1 дох за 1 кв 2018  2" xfId="128"/>
    <cellStyle name="Обычный_Мес разб" xfId="129"/>
    <cellStyle name="Followed Hyperlink" xfId="130"/>
    <cellStyle name="Підсумок" xfId="131"/>
    <cellStyle name="Плохой" xfId="132"/>
    <cellStyle name="Поганий" xfId="133"/>
    <cellStyle name="Пояснение" xfId="134"/>
    <cellStyle name="Примечание" xfId="135"/>
    <cellStyle name="Примітка" xfId="136"/>
    <cellStyle name="Percent" xfId="137"/>
    <cellStyle name="Результат" xfId="138"/>
    <cellStyle name="Связанная ячейка" xfId="139"/>
    <cellStyle name="Середній" xfId="140"/>
    <cellStyle name="Стиль 1" xfId="141"/>
    <cellStyle name="Текст попередження" xfId="142"/>
    <cellStyle name="Текст пояснення" xfId="143"/>
    <cellStyle name="Текст предупреждения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showGridLines="0" showZeros="0" zoomScale="75" zoomScaleNormal="75" zoomScalePageLayoutView="0" workbookViewId="0" topLeftCell="A10">
      <selection activeCell="B57" sqref="B57"/>
    </sheetView>
  </sheetViews>
  <sheetFormatPr defaultColWidth="9.125" defaultRowHeight="12.75"/>
  <cols>
    <col min="1" max="1" width="15.00390625" style="45" customWidth="1"/>
    <col min="2" max="2" width="70.375" style="54" customWidth="1"/>
    <col min="3" max="3" width="20.875" style="17" customWidth="1"/>
    <col min="4" max="4" width="19.625" style="49" customWidth="1"/>
    <col min="5" max="5" width="12.625" style="17" customWidth="1"/>
    <col min="6" max="6" width="19.875" style="17" customWidth="1"/>
    <col min="7" max="7" width="14.625" style="17" customWidth="1"/>
    <col min="8" max="8" width="10.875" style="17" customWidth="1"/>
    <col min="9" max="9" width="20.125" style="17" customWidth="1"/>
    <col min="10" max="10" width="19.375" style="17" customWidth="1"/>
    <col min="11" max="11" width="12.00390625" style="17" customWidth="1"/>
    <col min="12" max="12" width="9.125" style="17" customWidth="1"/>
    <col min="13" max="244" width="9.125" style="19" customWidth="1"/>
    <col min="245" max="253" width="9.125" style="17" customWidth="1"/>
    <col min="254" max="16384" width="9.125" style="19" customWidth="1"/>
  </cols>
  <sheetData>
    <row r="1" spans="1:13" ht="24.75" customHeight="1">
      <c r="A1" s="44"/>
      <c r="B1" s="50"/>
      <c r="C1" s="135"/>
      <c r="D1" s="135"/>
      <c r="E1" s="135"/>
      <c r="F1" s="135"/>
      <c r="H1" s="136"/>
      <c r="I1" s="136"/>
      <c r="J1" s="136"/>
      <c r="K1" s="136"/>
      <c r="L1" s="132"/>
      <c r="M1" s="17"/>
    </row>
    <row r="2" spans="1:13" ht="24" customHeight="1">
      <c r="A2" s="44"/>
      <c r="B2" s="50"/>
      <c r="C2" s="55"/>
      <c r="D2" s="55"/>
      <c r="E2" s="55"/>
      <c r="F2" s="55"/>
      <c r="H2" s="18"/>
      <c r="I2" s="18"/>
      <c r="J2" s="57" t="s">
        <v>62</v>
      </c>
      <c r="K2" s="58"/>
      <c r="L2" s="58"/>
      <c r="M2" s="17"/>
    </row>
    <row r="3" spans="1:12" ht="19.5" customHeight="1">
      <c r="A3" s="137"/>
      <c r="B3" s="137"/>
      <c r="C3" s="137"/>
      <c r="D3" s="137"/>
      <c r="E3" s="137"/>
      <c r="F3" s="137"/>
      <c r="H3" s="136"/>
      <c r="I3" s="136"/>
      <c r="J3" s="59" t="s">
        <v>63</v>
      </c>
      <c r="K3" s="60"/>
      <c r="L3" s="60"/>
    </row>
    <row r="4" spans="1:12" ht="18.75" customHeight="1">
      <c r="A4" s="44"/>
      <c r="B4" s="51"/>
      <c r="C4" s="20"/>
      <c r="D4" s="47"/>
      <c r="E4" s="20"/>
      <c r="F4" s="21"/>
      <c r="H4" s="136"/>
      <c r="I4" s="136"/>
      <c r="J4" s="61" t="s">
        <v>77</v>
      </c>
      <c r="K4" s="61"/>
      <c r="L4" s="61"/>
    </row>
    <row r="5" spans="1:12" ht="29.25" customHeight="1">
      <c r="A5" s="140" t="s">
        <v>75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2"/>
    </row>
    <row r="6" spans="2:12" ht="23.25">
      <c r="B6" s="52"/>
      <c r="C6" s="20"/>
      <c r="D6" s="47"/>
      <c r="E6" s="20"/>
      <c r="F6" s="21"/>
      <c r="H6" s="18"/>
      <c r="I6" s="18"/>
      <c r="J6" s="23" t="s">
        <v>65</v>
      </c>
      <c r="K6" s="24"/>
      <c r="L6" s="22"/>
    </row>
    <row r="7" spans="1:13" ht="25.5" customHeight="1">
      <c r="A7" s="141" t="s">
        <v>19</v>
      </c>
      <c r="B7" s="143" t="s">
        <v>20</v>
      </c>
      <c r="C7" s="145" t="s">
        <v>16</v>
      </c>
      <c r="D7" s="146"/>
      <c r="E7" s="147"/>
      <c r="F7" s="145" t="s">
        <v>17</v>
      </c>
      <c r="G7" s="146"/>
      <c r="H7" s="147"/>
      <c r="I7" s="145" t="s">
        <v>2</v>
      </c>
      <c r="J7" s="146"/>
      <c r="K7" s="147"/>
      <c r="L7" s="22"/>
      <c r="M7" s="25"/>
    </row>
    <row r="8" spans="1:13" ht="54.75" customHeight="1">
      <c r="A8" s="142"/>
      <c r="B8" s="144"/>
      <c r="C8" s="26" t="s">
        <v>21</v>
      </c>
      <c r="D8" s="26" t="s">
        <v>22</v>
      </c>
      <c r="E8" s="26" t="s">
        <v>23</v>
      </c>
      <c r="F8" s="26" t="s">
        <v>21</v>
      </c>
      <c r="G8" s="26" t="s">
        <v>22</v>
      </c>
      <c r="H8" s="26" t="s">
        <v>23</v>
      </c>
      <c r="I8" s="26" t="s">
        <v>21</v>
      </c>
      <c r="J8" s="26" t="s">
        <v>22</v>
      </c>
      <c r="K8" s="26" t="s">
        <v>23</v>
      </c>
      <c r="L8" s="22"/>
      <c r="M8" s="25"/>
    </row>
    <row r="9" spans="1:253" s="29" customFormat="1" ht="33.75" customHeight="1">
      <c r="A9" s="46">
        <v>10000000</v>
      </c>
      <c r="B9" s="53" t="s">
        <v>24</v>
      </c>
      <c r="C9" s="70">
        <f>C10</f>
        <v>0</v>
      </c>
      <c r="D9" s="5">
        <f>D10</f>
        <v>-18044</v>
      </c>
      <c r="E9" s="71"/>
      <c r="F9" s="75"/>
      <c r="G9" s="75">
        <f>G10</f>
        <v>0</v>
      </c>
      <c r="H9" s="71"/>
      <c r="I9" s="70">
        <f aca="true" t="shared" si="0" ref="I9:J44">C9+F9</f>
        <v>0</v>
      </c>
      <c r="J9" s="70">
        <f t="shared" si="0"/>
        <v>-18044</v>
      </c>
      <c r="K9" s="71"/>
      <c r="L9" s="27"/>
      <c r="M9" s="28"/>
      <c r="IK9" s="30"/>
      <c r="IL9" s="30"/>
      <c r="IM9" s="30"/>
      <c r="IN9" s="30"/>
      <c r="IO9" s="30"/>
      <c r="IP9" s="30"/>
      <c r="IQ9" s="30"/>
      <c r="IR9" s="30"/>
      <c r="IS9" s="30"/>
    </row>
    <row r="10" spans="1:253" s="33" customFormat="1" ht="42" customHeight="1">
      <c r="A10" s="46">
        <v>11000000</v>
      </c>
      <c r="B10" s="53" t="s">
        <v>25</v>
      </c>
      <c r="C10" s="72">
        <f>C11</f>
        <v>0</v>
      </c>
      <c r="D10" s="7">
        <f>D11</f>
        <v>-18044</v>
      </c>
      <c r="E10" s="71"/>
      <c r="F10" s="72">
        <f>F11</f>
        <v>0</v>
      </c>
      <c r="G10" s="72">
        <f>G11</f>
        <v>0</v>
      </c>
      <c r="H10" s="71"/>
      <c r="I10" s="70">
        <f t="shared" si="0"/>
        <v>0</v>
      </c>
      <c r="J10" s="70">
        <f t="shared" si="0"/>
        <v>-18044</v>
      </c>
      <c r="K10" s="71"/>
      <c r="L10" s="31"/>
      <c r="M10" s="32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s="33" customFormat="1" ht="33.75" customHeight="1">
      <c r="A11" s="76">
        <v>11020200</v>
      </c>
      <c r="B11" s="77" t="s">
        <v>64</v>
      </c>
      <c r="C11" s="73"/>
      <c r="D11" s="9">
        <v>-18044</v>
      </c>
      <c r="E11" s="71"/>
      <c r="F11" s="74"/>
      <c r="G11" s="74"/>
      <c r="H11" s="71"/>
      <c r="I11" s="70">
        <f t="shared" si="0"/>
        <v>0</v>
      </c>
      <c r="J11" s="70">
        <f t="shared" si="0"/>
        <v>-18044</v>
      </c>
      <c r="K11" s="71"/>
      <c r="L11" s="31"/>
      <c r="M11" s="32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s="36" customFormat="1" ht="30.75" customHeight="1">
      <c r="A12" s="46">
        <v>20000000</v>
      </c>
      <c r="B12" s="53" t="s">
        <v>26</v>
      </c>
      <c r="C12" s="7">
        <f>C13+C15</f>
        <v>113163</v>
      </c>
      <c r="D12" s="7">
        <f>D13+D15</f>
        <v>134017.63</v>
      </c>
      <c r="E12" s="6">
        <f aca="true" t="shared" si="1" ref="E12:E20">D12/C12*100</f>
        <v>118.42884158249605</v>
      </c>
      <c r="F12" s="7">
        <f>F13+F15</f>
        <v>0</v>
      </c>
      <c r="G12" s="7">
        <f>G13+G15</f>
        <v>0</v>
      </c>
      <c r="H12" s="6"/>
      <c r="I12" s="5">
        <f t="shared" si="0"/>
        <v>113163</v>
      </c>
      <c r="J12" s="5">
        <f t="shared" si="0"/>
        <v>134017.63</v>
      </c>
      <c r="K12" s="6">
        <f aca="true" t="shared" si="2" ref="K12:K17">J12/I12*100</f>
        <v>118.42884158249605</v>
      </c>
      <c r="L12" s="35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6" customFormat="1" ht="34.5" customHeight="1">
      <c r="A13" s="46">
        <v>21000000</v>
      </c>
      <c r="B13" s="53" t="s">
        <v>51</v>
      </c>
      <c r="C13" s="7">
        <f>C14</f>
        <v>0</v>
      </c>
      <c r="D13" s="7">
        <f>D14</f>
        <v>42010</v>
      </c>
      <c r="E13" s="6"/>
      <c r="F13" s="7"/>
      <c r="G13" s="7"/>
      <c r="H13" s="6"/>
      <c r="I13" s="5">
        <f t="shared" si="0"/>
        <v>0</v>
      </c>
      <c r="J13" s="5">
        <f t="shared" si="0"/>
        <v>42010</v>
      </c>
      <c r="K13" s="6"/>
      <c r="L13" s="35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6" customFormat="1" ht="55.5" customHeight="1">
      <c r="A14" s="40">
        <v>21010300</v>
      </c>
      <c r="B14" s="78" t="s">
        <v>61</v>
      </c>
      <c r="C14" s="9"/>
      <c r="D14" s="9">
        <v>42010</v>
      </c>
      <c r="E14" s="6"/>
      <c r="F14" s="7"/>
      <c r="G14" s="7"/>
      <c r="H14" s="6"/>
      <c r="I14" s="5">
        <f t="shared" si="0"/>
        <v>0</v>
      </c>
      <c r="J14" s="5">
        <f t="shared" si="0"/>
        <v>42010</v>
      </c>
      <c r="K14" s="6"/>
      <c r="L14" s="35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3" customFormat="1" ht="42.75" customHeight="1">
      <c r="A15" s="46">
        <v>22000000</v>
      </c>
      <c r="B15" s="53" t="s">
        <v>27</v>
      </c>
      <c r="C15" s="11">
        <f>C18+C19+C16</f>
        <v>113163</v>
      </c>
      <c r="D15" s="11">
        <f>D18+D19+D16</f>
        <v>92007.63</v>
      </c>
      <c r="E15" s="6">
        <f t="shared" si="1"/>
        <v>81.30540017496885</v>
      </c>
      <c r="F15" s="11">
        <f>F18+F19+F16</f>
        <v>0</v>
      </c>
      <c r="G15" s="11">
        <f>G18+G19+G16</f>
        <v>0</v>
      </c>
      <c r="H15" s="6"/>
      <c r="I15" s="5">
        <f t="shared" si="0"/>
        <v>113163</v>
      </c>
      <c r="J15" s="5">
        <f t="shared" si="0"/>
        <v>92007.63</v>
      </c>
      <c r="K15" s="6">
        <f t="shared" si="2"/>
        <v>81.30540017496885</v>
      </c>
      <c r="L15" s="31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s="33" customFormat="1" ht="31.5" customHeight="1">
      <c r="A16" s="79">
        <v>22012500</v>
      </c>
      <c r="B16" s="80" t="s">
        <v>56</v>
      </c>
      <c r="C16" s="125">
        <v>87500</v>
      </c>
      <c r="D16" s="125">
        <v>87511.71</v>
      </c>
      <c r="E16" s="10">
        <f t="shared" si="1"/>
        <v>100.01338285714287</v>
      </c>
      <c r="F16" s="7"/>
      <c r="G16" s="7"/>
      <c r="H16" s="6"/>
      <c r="I16" s="5">
        <f>C16+F16</f>
        <v>87500</v>
      </c>
      <c r="J16" s="5">
        <f>D16+G16</f>
        <v>87511.71</v>
      </c>
      <c r="K16" s="6"/>
      <c r="L16" s="31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s="33" customFormat="1" ht="64.5" customHeight="1" hidden="1">
      <c r="A17" s="81">
        <v>22012900</v>
      </c>
      <c r="B17" s="82" t="s">
        <v>28</v>
      </c>
      <c r="C17" s="9"/>
      <c r="D17" s="9">
        <v>0</v>
      </c>
      <c r="E17" s="10" t="e">
        <f t="shared" si="1"/>
        <v>#DIV/0!</v>
      </c>
      <c r="F17" s="7"/>
      <c r="G17" s="7"/>
      <c r="H17" s="6"/>
      <c r="I17" s="5">
        <f t="shared" si="0"/>
        <v>0</v>
      </c>
      <c r="J17" s="5">
        <f t="shared" si="0"/>
        <v>0</v>
      </c>
      <c r="K17" s="6" t="e">
        <f t="shared" si="2"/>
        <v>#DIV/0!</v>
      </c>
      <c r="L17" s="31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s="33" customFormat="1" ht="51" customHeight="1">
      <c r="A18" s="83">
        <v>22080400</v>
      </c>
      <c r="B18" s="84" t="s">
        <v>29</v>
      </c>
      <c r="C18" s="8"/>
      <c r="D18" s="8">
        <v>8</v>
      </c>
      <c r="E18" s="10"/>
      <c r="F18" s="8"/>
      <c r="G18" s="8"/>
      <c r="H18" s="6"/>
      <c r="I18" s="5">
        <f t="shared" si="0"/>
        <v>0</v>
      </c>
      <c r="J18" s="5">
        <f t="shared" si="0"/>
        <v>8</v>
      </c>
      <c r="K18" s="6"/>
      <c r="L18" s="31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s="33" customFormat="1" ht="30" customHeight="1">
      <c r="A19" s="83">
        <v>22060300</v>
      </c>
      <c r="B19" s="84" t="s">
        <v>30</v>
      </c>
      <c r="C19" s="125">
        <v>25663</v>
      </c>
      <c r="D19" s="125">
        <v>4487.92</v>
      </c>
      <c r="E19" s="10">
        <f t="shared" si="1"/>
        <v>17.487900868955304</v>
      </c>
      <c r="F19" s="8"/>
      <c r="G19" s="8"/>
      <c r="H19" s="6"/>
      <c r="I19" s="5"/>
      <c r="J19" s="5">
        <f t="shared" si="0"/>
        <v>4487.92</v>
      </c>
      <c r="K19" s="6"/>
      <c r="L19" s="31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s="33" customFormat="1" ht="24" customHeight="1">
      <c r="A20" s="46"/>
      <c r="B20" s="62" t="s">
        <v>66</v>
      </c>
      <c r="C20" s="64">
        <f>C13+C15</f>
        <v>113163</v>
      </c>
      <c r="D20" s="64">
        <f>D9+D13+D15</f>
        <v>115973.63</v>
      </c>
      <c r="E20" s="10">
        <f t="shared" si="1"/>
        <v>102.48370050281453</v>
      </c>
      <c r="F20" s="63"/>
      <c r="G20" s="63"/>
      <c r="H20" s="6"/>
      <c r="I20" s="5">
        <f t="shared" si="0"/>
        <v>113163</v>
      </c>
      <c r="J20" s="5">
        <f t="shared" si="0"/>
        <v>115973.63</v>
      </c>
      <c r="K20" s="6">
        <f>J20/I20*100</f>
        <v>102.48370050281453</v>
      </c>
      <c r="L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s="36" customFormat="1" ht="28.5" customHeight="1">
      <c r="A21" s="46">
        <v>40000000</v>
      </c>
      <c r="B21" s="53" t="s">
        <v>31</v>
      </c>
      <c r="C21" s="7">
        <f>C22</f>
        <v>1407900.9</v>
      </c>
      <c r="D21" s="7">
        <f>D22</f>
        <v>1075118.17</v>
      </c>
      <c r="E21" s="6">
        <f aca="true" t="shared" si="3" ref="E21:E47">D21/C21*100</f>
        <v>76.36319928483603</v>
      </c>
      <c r="F21" s="7">
        <f>F22</f>
        <v>0</v>
      </c>
      <c r="G21" s="7">
        <f>G22</f>
        <v>0</v>
      </c>
      <c r="H21" s="6"/>
      <c r="I21" s="5">
        <f t="shared" si="0"/>
        <v>1407900.9</v>
      </c>
      <c r="J21" s="5">
        <f t="shared" si="0"/>
        <v>1075118.17</v>
      </c>
      <c r="K21" s="6">
        <f aca="true" t="shared" si="4" ref="K21:K47">J21/I21*100</f>
        <v>76.36319928483603</v>
      </c>
      <c r="L21" s="34"/>
      <c r="M21" s="33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3" customFormat="1" ht="27" customHeight="1">
      <c r="A22" s="46">
        <v>41000000</v>
      </c>
      <c r="B22" s="53" t="s">
        <v>32</v>
      </c>
      <c r="C22" s="7">
        <f>C23+C25+C29+C31</f>
        <v>1407900.9</v>
      </c>
      <c r="D22" s="7">
        <f>D23+D25+D29+D31</f>
        <v>1075118.17</v>
      </c>
      <c r="E22" s="6">
        <f t="shared" si="3"/>
        <v>76.36319928483603</v>
      </c>
      <c r="F22" s="7">
        <f>F23+F25+F29+F31</f>
        <v>0</v>
      </c>
      <c r="G22" s="7">
        <f>G23+G25+G29+G31</f>
        <v>0</v>
      </c>
      <c r="H22" s="6"/>
      <c r="I22" s="5">
        <f t="shared" si="0"/>
        <v>1407900.9</v>
      </c>
      <c r="J22" s="5">
        <f t="shared" si="0"/>
        <v>1075118.17</v>
      </c>
      <c r="K22" s="6">
        <f t="shared" si="4"/>
        <v>76.36319928483603</v>
      </c>
      <c r="L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33" customFormat="1" ht="42.75" customHeight="1" hidden="1">
      <c r="A23" s="40">
        <v>41020000</v>
      </c>
      <c r="B23" s="78" t="s">
        <v>33</v>
      </c>
      <c r="C23" s="8">
        <f>C24</f>
        <v>0</v>
      </c>
      <c r="D23" s="8">
        <f>D24</f>
        <v>0</v>
      </c>
      <c r="E23" s="6" t="e">
        <f t="shared" si="3"/>
        <v>#DIV/0!</v>
      </c>
      <c r="F23" s="8">
        <f>F24</f>
        <v>0</v>
      </c>
      <c r="G23" s="8">
        <f>G24</f>
        <v>0</v>
      </c>
      <c r="H23" s="6"/>
      <c r="I23" s="5">
        <f t="shared" si="0"/>
        <v>0</v>
      </c>
      <c r="J23" s="5">
        <f t="shared" si="0"/>
        <v>0</v>
      </c>
      <c r="K23" s="6"/>
      <c r="L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s="33" customFormat="1" ht="38.25" customHeight="1" hidden="1">
      <c r="A24" s="40">
        <v>41020100</v>
      </c>
      <c r="B24" s="78" t="s">
        <v>34</v>
      </c>
      <c r="C24" s="8"/>
      <c r="D24" s="8"/>
      <c r="E24" s="6" t="e">
        <f t="shared" si="3"/>
        <v>#DIV/0!</v>
      </c>
      <c r="F24" s="16"/>
      <c r="G24" s="16"/>
      <c r="H24" s="6"/>
      <c r="I24" s="5">
        <f t="shared" si="0"/>
        <v>0</v>
      </c>
      <c r="J24" s="5">
        <f t="shared" si="0"/>
        <v>0</v>
      </c>
      <c r="K24" s="6"/>
      <c r="L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3" customFormat="1" ht="40.5" customHeight="1" hidden="1">
      <c r="A25" s="40">
        <v>41030000</v>
      </c>
      <c r="B25" s="78" t="s">
        <v>35</v>
      </c>
      <c r="C25" s="8">
        <f>C26+C27+C28</f>
        <v>0</v>
      </c>
      <c r="D25" s="8">
        <f>D26+D27+D28</f>
        <v>0</v>
      </c>
      <c r="E25" s="10" t="e">
        <f t="shared" si="3"/>
        <v>#DIV/0!</v>
      </c>
      <c r="F25" s="8">
        <f>F26+F27+F28</f>
        <v>0</v>
      </c>
      <c r="G25" s="8">
        <f>G26+G27+G28</f>
        <v>0</v>
      </c>
      <c r="H25" s="6"/>
      <c r="I25" s="5">
        <f t="shared" si="0"/>
        <v>0</v>
      </c>
      <c r="J25" s="5">
        <f t="shared" si="0"/>
        <v>0</v>
      </c>
      <c r="K25" s="6" t="e">
        <f t="shared" si="4"/>
        <v>#DIV/0!</v>
      </c>
      <c r="L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3" customFormat="1" ht="40.5" customHeight="1" hidden="1">
      <c r="A26" s="85">
        <v>41033900</v>
      </c>
      <c r="B26" s="86" t="s">
        <v>36</v>
      </c>
      <c r="C26" s="9"/>
      <c r="D26" s="8"/>
      <c r="E26" s="10" t="e">
        <f t="shared" si="3"/>
        <v>#DIV/0!</v>
      </c>
      <c r="F26" s="16"/>
      <c r="G26" s="16"/>
      <c r="H26" s="6"/>
      <c r="I26" s="5">
        <f t="shared" si="0"/>
        <v>0</v>
      </c>
      <c r="J26" s="5">
        <f t="shared" si="0"/>
        <v>0</v>
      </c>
      <c r="K26" s="6" t="e">
        <f t="shared" si="4"/>
        <v>#DIV/0!</v>
      </c>
      <c r="L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3" customFormat="1" ht="40.5" customHeight="1" hidden="1">
      <c r="A27" s="85">
        <v>41034200</v>
      </c>
      <c r="B27" s="86" t="s">
        <v>37</v>
      </c>
      <c r="C27" s="8"/>
      <c r="D27" s="8"/>
      <c r="E27" s="10" t="e">
        <f t="shared" si="3"/>
        <v>#DIV/0!</v>
      </c>
      <c r="F27" s="16"/>
      <c r="G27" s="16"/>
      <c r="H27" s="6"/>
      <c r="I27" s="5">
        <f t="shared" si="0"/>
        <v>0</v>
      </c>
      <c r="J27" s="5">
        <f t="shared" si="0"/>
        <v>0</v>
      </c>
      <c r="K27" s="6" t="e">
        <f t="shared" si="4"/>
        <v>#DIV/0!</v>
      </c>
      <c r="L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3" customFormat="1" ht="69.75" customHeight="1" hidden="1">
      <c r="A28" s="85">
        <v>41034500</v>
      </c>
      <c r="B28" s="86" t="s">
        <v>50</v>
      </c>
      <c r="C28" s="8"/>
      <c r="D28" s="8"/>
      <c r="E28" s="10" t="e">
        <f t="shared" si="3"/>
        <v>#DIV/0!</v>
      </c>
      <c r="F28" s="16"/>
      <c r="G28" s="16"/>
      <c r="H28" s="6"/>
      <c r="I28" s="5">
        <f>C28+F28</f>
        <v>0</v>
      </c>
      <c r="J28" s="5">
        <f>D28+G28</f>
        <v>0</v>
      </c>
      <c r="K28" s="6" t="e">
        <f t="shared" si="4"/>
        <v>#DIV/0!</v>
      </c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3" customFormat="1" ht="40.5" customHeight="1" hidden="1">
      <c r="A29" s="85">
        <v>41040000</v>
      </c>
      <c r="B29" s="86" t="s">
        <v>38</v>
      </c>
      <c r="C29" s="8">
        <f>C30</f>
        <v>0</v>
      </c>
      <c r="D29" s="8">
        <f>D30</f>
        <v>0</v>
      </c>
      <c r="E29" s="10" t="e">
        <f t="shared" si="3"/>
        <v>#DIV/0!</v>
      </c>
      <c r="F29" s="8">
        <f>F30</f>
        <v>0</v>
      </c>
      <c r="G29" s="8">
        <f>G30</f>
        <v>0</v>
      </c>
      <c r="H29" s="6"/>
      <c r="I29" s="5">
        <f t="shared" si="0"/>
        <v>0</v>
      </c>
      <c r="J29" s="5">
        <f t="shared" si="0"/>
        <v>0</v>
      </c>
      <c r="K29" s="6" t="e">
        <f t="shared" si="4"/>
        <v>#DIV/0!</v>
      </c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3" customFormat="1" ht="81.75" customHeight="1" hidden="1">
      <c r="A30" s="87">
        <v>41040200</v>
      </c>
      <c r="B30" s="88" t="s">
        <v>39</v>
      </c>
      <c r="C30" s="8"/>
      <c r="D30" s="8"/>
      <c r="E30" s="10" t="e">
        <f t="shared" si="3"/>
        <v>#DIV/0!</v>
      </c>
      <c r="F30" s="16"/>
      <c r="G30" s="16"/>
      <c r="H30" s="6"/>
      <c r="I30" s="5">
        <f t="shared" si="0"/>
        <v>0</v>
      </c>
      <c r="J30" s="5">
        <f t="shared" si="0"/>
        <v>0</v>
      </c>
      <c r="K30" s="6" t="e">
        <f t="shared" si="4"/>
        <v>#DIV/0!</v>
      </c>
      <c r="L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3" customFormat="1" ht="30" customHeight="1">
      <c r="A31" s="40">
        <v>41050000</v>
      </c>
      <c r="B31" s="78" t="s">
        <v>40</v>
      </c>
      <c r="C31" s="8">
        <f>C32+C33+C34+C36+C42+C44+C38+C39+C43+C40+C35+C37+C41+C45+C46</f>
        <v>1407900.9</v>
      </c>
      <c r="D31" s="8">
        <f>D32+D33+D34+D36+D42+D44+D38+D39+D43+D40+D35+D37+D41+D45+D46</f>
        <v>1075118.17</v>
      </c>
      <c r="E31" s="10">
        <f t="shared" si="3"/>
        <v>76.36319928483603</v>
      </c>
      <c r="F31" s="12">
        <f>F32+F33+F34+F36+F42+F44+F38+F39+F43+F40+F35+F37+F41</f>
        <v>0</v>
      </c>
      <c r="G31" s="12">
        <f>G32+G33+G34+G36+G42+G44+G38+G39+G43+G40+G35+G37+G41</f>
        <v>0</v>
      </c>
      <c r="H31" s="10"/>
      <c r="I31" s="5">
        <f t="shared" si="0"/>
        <v>1407900.9</v>
      </c>
      <c r="J31" s="5">
        <f t="shared" si="0"/>
        <v>1075118.17</v>
      </c>
      <c r="K31" s="6">
        <f t="shared" si="4"/>
        <v>76.36319928483603</v>
      </c>
      <c r="L31" s="38"/>
      <c r="M31" s="39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33" customFormat="1" ht="139.5" customHeight="1" hidden="1">
      <c r="A32" s="87">
        <v>41050100</v>
      </c>
      <c r="B32" s="88" t="s">
        <v>47</v>
      </c>
      <c r="C32" s="8"/>
      <c r="D32" s="8"/>
      <c r="E32" s="10" t="e">
        <f t="shared" si="3"/>
        <v>#DIV/0!</v>
      </c>
      <c r="F32" s="13"/>
      <c r="G32" s="13"/>
      <c r="H32" s="6"/>
      <c r="I32" s="5">
        <f t="shared" si="0"/>
        <v>0</v>
      </c>
      <c r="J32" s="5">
        <f t="shared" si="0"/>
        <v>0</v>
      </c>
      <c r="K32" s="6" t="e">
        <f t="shared" si="4"/>
        <v>#DIV/0!</v>
      </c>
      <c r="L32" s="34"/>
      <c r="IK32" s="34"/>
      <c r="IL32" s="34"/>
      <c r="IM32" s="34"/>
      <c r="IN32" s="34"/>
      <c r="IO32" s="34"/>
      <c r="IP32" s="34"/>
      <c r="IQ32" s="34"/>
      <c r="IR32" s="34"/>
      <c r="IS32" s="34"/>
    </row>
    <row r="33" spans="1:253" s="33" customFormat="1" ht="80.25" customHeight="1" hidden="1">
      <c r="A33" s="87">
        <v>41050200</v>
      </c>
      <c r="B33" s="88" t="s">
        <v>41</v>
      </c>
      <c r="C33" s="8"/>
      <c r="D33" s="8"/>
      <c r="E33" s="10" t="e">
        <f t="shared" si="3"/>
        <v>#DIV/0!</v>
      </c>
      <c r="F33" s="16"/>
      <c r="G33" s="16"/>
      <c r="H33" s="6"/>
      <c r="I33" s="5">
        <f t="shared" si="0"/>
        <v>0</v>
      </c>
      <c r="J33" s="5">
        <f t="shared" si="0"/>
        <v>0</v>
      </c>
      <c r="K33" s="6" t="e">
        <f t="shared" si="4"/>
        <v>#DIV/0!</v>
      </c>
      <c r="L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3" customFormat="1" ht="220.5" customHeight="1" hidden="1">
      <c r="A34" s="87">
        <v>41050300</v>
      </c>
      <c r="B34" s="88" t="s">
        <v>48</v>
      </c>
      <c r="C34" s="8"/>
      <c r="D34" s="8"/>
      <c r="E34" s="10" t="e">
        <f t="shared" si="3"/>
        <v>#DIV/0!</v>
      </c>
      <c r="F34" s="16"/>
      <c r="G34" s="16"/>
      <c r="H34" s="6"/>
      <c r="I34" s="5">
        <f t="shared" si="0"/>
        <v>0</v>
      </c>
      <c r="J34" s="5">
        <f t="shared" si="0"/>
        <v>0</v>
      </c>
      <c r="K34" s="6" t="e">
        <f t="shared" si="4"/>
        <v>#DIV/0!</v>
      </c>
      <c r="L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3" customFormat="1" ht="87" customHeight="1" hidden="1">
      <c r="A35" s="87">
        <v>41050400</v>
      </c>
      <c r="B35" s="89" t="s">
        <v>49</v>
      </c>
      <c r="C35" s="8"/>
      <c r="D35" s="8"/>
      <c r="E35" s="10"/>
      <c r="F35" s="16"/>
      <c r="G35" s="16"/>
      <c r="H35" s="6"/>
      <c r="I35" s="5">
        <f t="shared" si="0"/>
        <v>0</v>
      </c>
      <c r="J35" s="5">
        <f t="shared" si="0"/>
        <v>0</v>
      </c>
      <c r="K35" s="6"/>
      <c r="L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3" customFormat="1" ht="200.25" customHeight="1" hidden="1">
      <c r="A36" s="90">
        <v>41050700</v>
      </c>
      <c r="B36" s="88" t="s">
        <v>55</v>
      </c>
      <c r="C36" s="9"/>
      <c r="D36" s="9"/>
      <c r="E36" s="10" t="e">
        <f t="shared" si="3"/>
        <v>#DIV/0!</v>
      </c>
      <c r="F36" s="11"/>
      <c r="G36" s="11"/>
      <c r="H36" s="6"/>
      <c r="I36" s="5">
        <f t="shared" si="0"/>
        <v>0</v>
      </c>
      <c r="J36" s="5">
        <f t="shared" si="0"/>
        <v>0</v>
      </c>
      <c r="K36" s="6" t="e">
        <f t="shared" si="4"/>
        <v>#DIV/0!</v>
      </c>
      <c r="L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3" customFormat="1" ht="125.25" customHeight="1" hidden="1">
      <c r="A37" s="91">
        <v>41050900</v>
      </c>
      <c r="B37" s="92" t="s">
        <v>60</v>
      </c>
      <c r="C37" s="9"/>
      <c r="D37" s="9"/>
      <c r="E37" s="10" t="e">
        <f t="shared" si="3"/>
        <v>#DIV/0!</v>
      </c>
      <c r="F37" s="11"/>
      <c r="G37" s="11"/>
      <c r="H37" s="6"/>
      <c r="I37" s="5">
        <f t="shared" si="0"/>
        <v>0</v>
      </c>
      <c r="J37" s="5">
        <f t="shared" si="0"/>
        <v>0</v>
      </c>
      <c r="K37" s="6" t="e">
        <f t="shared" si="4"/>
        <v>#DIV/0!</v>
      </c>
      <c r="L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3" customFormat="1" ht="0.75" customHeight="1" hidden="1">
      <c r="A38" s="90">
        <v>41051100</v>
      </c>
      <c r="B38" s="93" t="s">
        <v>42</v>
      </c>
      <c r="C38" s="9"/>
      <c r="D38" s="9"/>
      <c r="E38" s="10" t="e">
        <f t="shared" si="3"/>
        <v>#DIV/0!</v>
      </c>
      <c r="F38" s="9"/>
      <c r="G38" s="9"/>
      <c r="H38" s="6"/>
      <c r="I38" s="5">
        <f t="shared" si="0"/>
        <v>0</v>
      </c>
      <c r="J38" s="5">
        <f t="shared" si="0"/>
        <v>0</v>
      </c>
      <c r="K38" s="6" t="e">
        <f t="shared" si="4"/>
        <v>#DIV/0!</v>
      </c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33" customFormat="1" ht="67.5" customHeight="1" hidden="1">
      <c r="A39" s="90">
        <v>41051200</v>
      </c>
      <c r="B39" s="88" t="s">
        <v>43</v>
      </c>
      <c r="C39" s="9"/>
      <c r="D39" s="9"/>
      <c r="E39" s="10" t="e">
        <f t="shared" si="3"/>
        <v>#DIV/0!</v>
      </c>
      <c r="F39" s="9"/>
      <c r="G39" s="11"/>
      <c r="H39" s="6"/>
      <c r="I39" s="5">
        <f t="shared" si="0"/>
        <v>0</v>
      </c>
      <c r="J39" s="5">
        <f t="shared" si="0"/>
        <v>0</v>
      </c>
      <c r="K39" s="6" t="e">
        <f t="shared" si="4"/>
        <v>#DIV/0!</v>
      </c>
      <c r="L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s="33" customFormat="1" ht="79.5" customHeight="1" hidden="1">
      <c r="A40" s="90">
        <v>41051400</v>
      </c>
      <c r="B40" s="89" t="s">
        <v>74</v>
      </c>
      <c r="C40" s="9"/>
      <c r="D40" s="9"/>
      <c r="E40" s="10" t="e">
        <f t="shared" si="3"/>
        <v>#DIV/0!</v>
      </c>
      <c r="F40" s="9"/>
      <c r="G40" s="11"/>
      <c r="H40" s="6"/>
      <c r="I40" s="5">
        <f>C40+F40</f>
        <v>0</v>
      </c>
      <c r="J40" s="5">
        <f>D40+G40</f>
        <v>0</v>
      </c>
      <c r="K40" s="6" t="e">
        <f t="shared" si="4"/>
        <v>#DIV/0!</v>
      </c>
      <c r="L40" s="34"/>
      <c r="IK40" s="34"/>
      <c r="IL40" s="34"/>
      <c r="IM40" s="34"/>
      <c r="IN40" s="34"/>
      <c r="IO40" s="34"/>
      <c r="IP40" s="34"/>
      <c r="IQ40" s="34"/>
      <c r="IR40" s="34"/>
      <c r="IS40" s="34"/>
    </row>
    <row r="41" spans="1:253" s="33" customFormat="1" ht="63" customHeight="1" hidden="1">
      <c r="A41" s="94">
        <v>41051500</v>
      </c>
      <c r="B41" s="95" t="s">
        <v>54</v>
      </c>
      <c r="C41" s="9"/>
      <c r="D41" s="9"/>
      <c r="E41" s="10" t="e">
        <f t="shared" si="3"/>
        <v>#DIV/0!</v>
      </c>
      <c r="F41" s="9"/>
      <c r="G41" s="11"/>
      <c r="H41" s="6"/>
      <c r="I41" s="5">
        <f>C41+F41</f>
        <v>0</v>
      </c>
      <c r="J41" s="5">
        <f>D41+G41</f>
        <v>0</v>
      </c>
      <c r="K41" s="6" t="e">
        <f>J41/I41*100</f>
        <v>#DIV/0!</v>
      </c>
      <c r="L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33" customFormat="1" ht="55.5" customHeight="1" hidden="1">
      <c r="A42" s="87">
        <v>41052000</v>
      </c>
      <c r="B42" s="88" t="s">
        <v>44</v>
      </c>
      <c r="C42" s="9"/>
      <c r="D42" s="9"/>
      <c r="E42" s="10" t="e">
        <f t="shared" si="3"/>
        <v>#DIV/0!</v>
      </c>
      <c r="F42" s="11"/>
      <c r="G42" s="11"/>
      <c r="H42" s="6"/>
      <c r="I42" s="5">
        <f t="shared" si="0"/>
        <v>0</v>
      </c>
      <c r="J42" s="5">
        <f t="shared" si="0"/>
        <v>0</v>
      </c>
      <c r="K42" s="6" t="e">
        <f t="shared" si="4"/>
        <v>#DIV/0!</v>
      </c>
      <c r="L42" s="37"/>
      <c r="M42" s="36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33" customFormat="1" ht="66.75" customHeight="1" hidden="1">
      <c r="A43" s="87">
        <v>41053000</v>
      </c>
      <c r="B43" s="88" t="s">
        <v>59</v>
      </c>
      <c r="C43" s="9"/>
      <c r="D43" s="9"/>
      <c r="E43" s="10" t="e">
        <f t="shared" si="3"/>
        <v>#DIV/0!</v>
      </c>
      <c r="F43" s="11"/>
      <c r="G43" s="11"/>
      <c r="H43" s="6"/>
      <c r="I43" s="5">
        <f t="shared" si="0"/>
        <v>0</v>
      </c>
      <c r="J43" s="5">
        <f t="shared" si="0"/>
        <v>0</v>
      </c>
      <c r="K43" s="6" t="e">
        <f>J43/I43*100</f>
        <v>#DIV/0!</v>
      </c>
      <c r="L43" s="37"/>
      <c r="M43" s="36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33" customFormat="1" ht="25.5" customHeight="1">
      <c r="A44" s="96">
        <v>41053900</v>
      </c>
      <c r="B44" s="97" t="s">
        <v>45</v>
      </c>
      <c r="C44" s="126">
        <v>1407900.9</v>
      </c>
      <c r="D44" s="126">
        <v>1075118.17</v>
      </c>
      <c r="E44" s="10">
        <f t="shared" si="3"/>
        <v>76.36319928483603</v>
      </c>
      <c r="F44" s="16"/>
      <c r="G44" s="16"/>
      <c r="H44" s="10"/>
      <c r="I44" s="5">
        <f t="shared" si="0"/>
        <v>1407900.9</v>
      </c>
      <c r="J44" s="5">
        <f t="shared" si="0"/>
        <v>1075118.17</v>
      </c>
      <c r="K44" s="6">
        <f t="shared" si="4"/>
        <v>76.36319928483603</v>
      </c>
      <c r="L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33" customFormat="1" ht="101.25" customHeight="1" hidden="1">
      <c r="A45" s="96">
        <v>41054000</v>
      </c>
      <c r="B45" s="95" t="s">
        <v>58</v>
      </c>
      <c r="C45" s="8"/>
      <c r="D45" s="8"/>
      <c r="E45" s="10" t="e">
        <f t="shared" si="3"/>
        <v>#DIV/0!</v>
      </c>
      <c r="F45" s="8"/>
      <c r="G45" s="8"/>
      <c r="H45" s="10"/>
      <c r="I45" s="5">
        <f>C45+F45</f>
        <v>0</v>
      </c>
      <c r="J45" s="5">
        <f>D45+G45</f>
        <v>0</v>
      </c>
      <c r="K45" s="6" t="e">
        <f>J45/I45*100</f>
        <v>#DIV/0!</v>
      </c>
      <c r="L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33" customFormat="1" ht="78" customHeight="1" hidden="1">
      <c r="A46" s="96">
        <v>41055000</v>
      </c>
      <c r="B46" s="95" t="s">
        <v>57</v>
      </c>
      <c r="C46" s="8"/>
      <c r="D46" s="8"/>
      <c r="E46" s="10" t="e">
        <f t="shared" si="3"/>
        <v>#DIV/0!</v>
      </c>
      <c r="F46" s="8"/>
      <c r="G46" s="8"/>
      <c r="H46" s="10"/>
      <c r="I46" s="5">
        <f>C46+F46</f>
        <v>0</v>
      </c>
      <c r="J46" s="5">
        <f>D46+G46</f>
        <v>0</v>
      </c>
      <c r="K46" s="6" t="e">
        <f>J46/I46*100</f>
        <v>#DIV/0!</v>
      </c>
      <c r="L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41" customFormat="1" ht="34.5" customHeight="1">
      <c r="A47" s="40"/>
      <c r="B47" s="98" t="s">
        <v>46</v>
      </c>
      <c r="C47" s="14">
        <f>C9+C12+C21</f>
        <v>1521063.9</v>
      </c>
      <c r="D47" s="14">
        <f>D9+D12+D21</f>
        <v>1191091.7999999998</v>
      </c>
      <c r="E47" s="6">
        <f t="shared" si="3"/>
        <v>78.30649323805528</v>
      </c>
      <c r="F47" s="66" t="s">
        <v>69</v>
      </c>
      <c r="G47" s="66" t="s">
        <v>69</v>
      </c>
      <c r="H47" s="6"/>
      <c r="I47" s="14">
        <f>I9+I12+I21</f>
        <v>1521063.9</v>
      </c>
      <c r="J47" s="14">
        <f>J9+J12+J21</f>
        <v>1191091.7999999998</v>
      </c>
      <c r="K47" s="6">
        <f t="shared" si="4"/>
        <v>78.30649323805528</v>
      </c>
      <c r="L47" s="34"/>
      <c r="M47" s="33"/>
      <c r="IK47" s="42"/>
      <c r="IL47" s="42"/>
      <c r="IM47" s="42"/>
      <c r="IN47" s="42"/>
      <c r="IO47" s="42"/>
      <c r="IP47" s="42"/>
      <c r="IQ47" s="42"/>
      <c r="IR47" s="42"/>
      <c r="IS47" s="42"/>
    </row>
    <row r="48" spans="2:11" ht="15.75">
      <c r="B48" s="133" t="s">
        <v>78</v>
      </c>
      <c r="C48" s="43"/>
      <c r="D48" s="48"/>
      <c r="E48" s="43"/>
      <c r="F48" s="134" t="s">
        <v>79</v>
      </c>
      <c r="G48" s="43"/>
      <c r="H48" s="43"/>
      <c r="I48" s="43"/>
      <c r="J48" s="43"/>
      <c r="K48" s="43"/>
    </row>
    <row r="49" spans="3:11" ht="12.75">
      <c r="C49" s="43"/>
      <c r="D49" s="48"/>
      <c r="E49" s="43"/>
      <c r="F49" s="43"/>
      <c r="G49" s="43"/>
      <c r="H49" s="43"/>
      <c r="I49" s="43"/>
      <c r="J49" s="43"/>
      <c r="K49" s="43"/>
    </row>
    <row r="50" spans="2:11" ht="20.25">
      <c r="B50" s="138"/>
      <c r="C50" s="139"/>
      <c r="D50" s="139"/>
      <c r="E50" s="139"/>
      <c r="F50" s="139"/>
      <c r="G50" s="139"/>
      <c r="H50" s="139"/>
      <c r="I50" s="139"/>
      <c r="J50" s="139"/>
      <c r="K50" s="43"/>
    </row>
    <row r="51" spans="3:11" ht="12.75">
      <c r="C51" s="43"/>
      <c r="D51" s="48"/>
      <c r="E51" s="43"/>
      <c r="F51" s="43"/>
      <c r="G51" s="43"/>
      <c r="H51" s="43"/>
      <c r="I51" s="43"/>
      <c r="J51" s="43"/>
      <c r="K51" s="43"/>
    </row>
  </sheetData>
  <sheetProtection/>
  <mergeCells count="13">
    <mergeCell ref="B50:J50"/>
    <mergeCell ref="A5:K5"/>
    <mergeCell ref="A7:A8"/>
    <mergeCell ref="B7:B8"/>
    <mergeCell ref="C7:E7"/>
    <mergeCell ref="F7:H7"/>
    <mergeCell ref="I7:K7"/>
    <mergeCell ref="C1:F1"/>
    <mergeCell ref="H1:I1"/>
    <mergeCell ref="J1:K1"/>
    <mergeCell ref="A3:F3"/>
    <mergeCell ref="H3:I3"/>
    <mergeCell ref="H4:I4"/>
  </mergeCells>
  <printOptions horizontalCentered="1"/>
  <pageMargins left="0.2" right="0" top="0.7874015748031497" bottom="0" header="0.2" footer="0"/>
  <pageSetup fitToHeight="0"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Zeros="0"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" sqref="I3"/>
    </sheetView>
  </sheetViews>
  <sheetFormatPr defaultColWidth="9.00390625" defaultRowHeight="12.75"/>
  <cols>
    <col min="1" max="1" width="7.875" style="1" customWidth="1"/>
    <col min="2" max="2" width="57.875" style="1" customWidth="1"/>
    <col min="3" max="4" width="22.00390625" style="2" customWidth="1"/>
    <col min="5" max="5" width="14.50390625" style="2" customWidth="1"/>
    <col min="6" max="6" width="21.00390625" style="2" customWidth="1"/>
    <col min="7" max="7" width="19.50390625" style="2" customWidth="1"/>
    <col min="8" max="8" width="13.125" style="2" customWidth="1"/>
    <col min="9" max="9" width="22.50390625" style="2" customWidth="1"/>
    <col min="10" max="10" width="21.125" style="2" customWidth="1"/>
    <col min="11" max="11" width="13.00390625" style="2" customWidth="1"/>
    <col min="12" max="16384" width="9.375" style="1" customWidth="1"/>
  </cols>
  <sheetData>
    <row r="1" spans="9:10" ht="14.25" customHeight="1">
      <c r="I1" s="57" t="s">
        <v>67</v>
      </c>
      <c r="J1" s="58"/>
    </row>
    <row r="2" spans="9:10" ht="14.25" customHeight="1">
      <c r="I2" s="59" t="s">
        <v>63</v>
      </c>
      <c r="J2" s="60"/>
    </row>
    <row r="3" spans="9:10" ht="18" customHeight="1">
      <c r="I3" s="61" t="s">
        <v>80</v>
      </c>
      <c r="J3" s="61"/>
    </row>
    <row r="4" spans="9:10" ht="14.25" customHeight="1">
      <c r="I4" s="61"/>
      <c r="J4" s="61"/>
    </row>
    <row r="5" spans="1:11" ht="26.25" customHeight="1">
      <c r="A5" s="150" t="s">
        <v>76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26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0" ht="13.5" customHeight="1">
      <c r="A7" s="3"/>
      <c r="B7" s="3"/>
      <c r="J7" s="2" t="s">
        <v>65</v>
      </c>
    </row>
    <row r="8" spans="1:11" ht="12.75" customHeight="1">
      <c r="A8" s="148"/>
      <c r="B8" s="148"/>
      <c r="C8" s="149" t="s">
        <v>4</v>
      </c>
      <c r="D8" s="149"/>
      <c r="E8" s="149"/>
      <c r="F8" s="149" t="s">
        <v>3</v>
      </c>
      <c r="G8" s="149"/>
      <c r="H8" s="149"/>
      <c r="I8" s="149" t="s">
        <v>2</v>
      </c>
      <c r="J8" s="149"/>
      <c r="K8" s="149"/>
    </row>
    <row r="9" spans="1:11" ht="57" customHeight="1">
      <c r="A9" s="148"/>
      <c r="B9" s="148"/>
      <c r="C9" s="67" t="s">
        <v>71</v>
      </c>
      <c r="D9" s="68" t="s">
        <v>5</v>
      </c>
      <c r="E9" s="69" t="s">
        <v>72</v>
      </c>
      <c r="F9" s="67" t="s">
        <v>71</v>
      </c>
      <c r="G9" s="68" t="s">
        <v>5</v>
      </c>
      <c r="H9" s="69" t="s">
        <v>72</v>
      </c>
      <c r="I9" s="67" t="s">
        <v>71</v>
      </c>
      <c r="J9" s="68" t="s">
        <v>5</v>
      </c>
      <c r="K9" s="69" t="s">
        <v>72</v>
      </c>
    </row>
    <row r="10" spans="1:11" ht="24" customHeight="1">
      <c r="A10" s="99" t="s">
        <v>6</v>
      </c>
      <c r="B10" s="100" t="s">
        <v>0</v>
      </c>
      <c r="C10" s="117">
        <v>6175970.67</v>
      </c>
      <c r="D10" s="117">
        <v>6033674.96</v>
      </c>
      <c r="E10" s="101">
        <f>D10/C10*100</f>
        <v>97.69597820968926</v>
      </c>
      <c r="F10" s="102">
        <v>283940</v>
      </c>
      <c r="G10" s="121">
        <v>270940</v>
      </c>
      <c r="H10" s="101">
        <f aca="true" t="shared" si="0" ref="H10:H20">G10/F10*100</f>
        <v>95.42156793688807</v>
      </c>
      <c r="I10" s="103">
        <f aca="true" t="shared" si="1" ref="I10:J15">SUM(C10,F10)</f>
        <v>6459910.67</v>
      </c>
      <c r="J10" s="103">
        <f t="shared" si="1"/>
        <v>6304614.96</v>
      </c>
      <c r="K10" s="101">
        <f aca="true" t="shared" si="2" ref="K10:K15">J10/I10*100</f>
        <v>97.59600839805421</v>
      </c>
    </row>
    <row r="11" spans="1:11" ht="14.25" customHeight="1" hidden="1">
      <c r="A11" s="99" t="s">
        <v>7</v>
      </c>
      <c r="B11" s="100" t="s">
        <v>8</v>
      </c>
      <c r="C11" s="117"/>
      <c r="D11" s="127"/>
      <c r="E11" s="101" t="e">
        <f>D11/C11*100</f>
        <v>#DIV/0!</v>
      </c>
      <c r="F11" s="102"/>
      <c r="G11" s="121"/>
      <c r="H11" s="101" t="e">
        <f t="shared" si="0"/>
        <v>#DIV/0!</v>
      </c>
      <c r="I11" s="103">
        <f t="shared" si="1"/>
        <v>0</v>
      </c>
      <c r="J11" s="103">
        <f t="shared" si="1"/>
        <v>0</v>
      </c>
      <c r="K11" s="101" t="e">
        <f t="shared" si="2"/>
        <v>#DIV/0!</v>
      </c>
    </row>
    <row r="12" spans="1:11" ht="17.25" customHeight="1" hidden="1">
      <c r="A12" s="99" t="s">
        <v>9</v>
      </c>
      <c r="B12" s="100" t="s">
        <v>10</v>
      </c>
      <c r="C12" s="127"/>
      <c r="D12" s="127"/>
      <c r="E12" s="101" t="e">
        <f>D12/C12*100</f>
        <v>#DIV/0!</v>
      </c>
      <c r="F12" s="102"/>
      <c r="G12" s="121"/>
      <c r="H12" s="101" t="e">
        <f t="shared" si="0"/>
        <v>#DIV/0!</v>
      </c>
      <c r="I12" s="103">
        <f t="shared" si="1"/>
        <v>0</v>
      </c>
      <c r="J12" s="103">
        <f t="shared" si="1"/>
        <v>0</v>
      </c>
      <c r="K12" s="101" t="e">
        <f t="shared" si="2"/>
        <v>#DIV/0!</v>
      </c>
    </row>
    <row r="13" spans="1:11" ht="41.25" customHeight="1">
      <c r="A13" s="99" t="s">
        <v>11</v>
      </c>
      <c r="B13" s="100" t="s">
        <v>12</v>
      </c>
      <c r="C13" s="117">
        <v>2141879.32</v>
      </c>
      <c r="D13" s="117">
        <v>1805267.62</v>
      </c>
      <c r="E13" s="101">
        <f>D13/C13*100</f>
        <v>84.2842826457655</v>
      </c>
      <c r="F13" s="102"/>
      <c r="G13" s="121"/>
      <c r="H13" s="101"/>
      <c r="I13" s="103">
        <f t="shared" si="1"/>
        <v>2141879.32</v>
      </c>
      <c r="J13" s="103">
        <f t="shared" si="1"/>
        <v>1805267.62</v>
      </c>
      <c r="K13" s="101">
        <f t="shared" si="2"/>
        <v>84.2842826457655</v>
      </c>
    </row>
    <row r="14" spans="1:11" ht="21.75" customHeight="1" hidden="1">
      <c r="A14" s="99" t="s">
        <v>13</v>
      </c>
      <c r="B14" s="100" t="s">
        <v>14</v>
      </c>
      <c r="C14" s="127"/>
      <c r="D14" s="104"/>
      <c r="E14" s="101" t="e">
        <f aca="true" t="shared" si="3" ref="E14:E20">D14/C14*100</f>
        <v>#DIV/0!</v>
      </c>
      <c r="F14" s="102"/>
      <c r="G14" s="121"/>
      <c r="H14" s="101" t="e">
        <f t="shared" si="0"/>
        <v>#DIV/0!</v>
      </c>
      <c r="I14" s="103">
        <f t="shared" si="1"/>
        <v>0</v>
      </c>
      <c r="J14" s="103">
        <f t="shared" si="1"/>
        <v>0</v>
      </c>
      <c r="K14" s="101" t="e">
        <f t="shared" si="2"/>
        <v>#DIV/0!</v>
      </c>
    </row>
    <row r="15" spans="1:11" ht="18" customHeight="1" hidden="1">
      <c r="A15" s="99" t="s">
        <v>15</v>
      </c>
      <c r="B15" s="100" t="s">
        <v>1</v>
      </c>
      <c r="C15" s="127"/>
      <c r="D15" s="104"/>
      <c r="E15" s="101" t="e">
        <f t="shared" si="3"/>
        <v>#DIV/0!</v>
      </c>
      <c r="F15" s="102"/>
      <c r="G15" s="121"/>
      <c r="H15" s="101" t="e">
        <f t="shared" si="0"/>
        <v>#DIV/0!</v>
      </c>
      <c r="I15" s="103">
        <f t="shared" si="1"/>
        <v>0</v>
      </c>
      <c r="J15" s="103">
        <f t="shared" si="1"/>
        <v>0</v>
      </c>
      <c r="K15" s="101" t="e">
        <f t="shared" si="2"/>
        <v>#DIV/0!</v>
      </c>
    </row>
    <row r="16" spans="1:11" ht="18" customHeight="1" hidden="1">
      <c r="A16" s="105">
        <v>6000</v>
      </c>
      <c r="B16" s="100" t="s">
        <v>52</v>
      </c>
      <c r="C16" s="128"/>
      <c r="D16" s="106"/>
      <c r="E16" s="101" t="e">
        <f>D16/C16*100</f>
        <v>#DIV/0!</v>
      </c>
      <c r="F16" s="107"/>
      <c r="G16" s="122"/>
      <c r="H16" s="101" t="e">
        <f t="shared" si="0"/>
        <v>#DIV/0!</v>
      </c>
      <c r="I16" s="103">
        <f>SUM(C16,F16)</f>
        <v>0</v>
      </c>
      <c r="J16" s="103">
        <f>SUM(D16,G16)</f>
        <v>0</v>
      </c>
      <c r="K16" s="101" t="e">
        <f>J16/I16*100</f>
        <v>#DIV/0!</v>
      </c>
    </row>
    <row r="17" spans="1:11" ht="24.75" customHeight="1" hidden="1">
      <c r="A17" s="108">
        <v>7300</v>
      </c>
      <c r="B17" s="109" t="s">
        <v>53</v>
      </c>
      <c r="C17" s="129"/>
      <c r="D17" s="107"/>
      <c r="E17" s="101"/>
      <c r="F17" s="110"/>
      <c r="G17" s="123"/>
      <c r="H17" s="101" t="e">
        <f t="shared" si="0"/>
        <v>#DIV/0!</v>
      </c>
      <c r="I17" s="103">
        <f>SUM(C17,F17)</f>
        <v>0</v>
      </c>
      <c r="J17" s="103">
        <f>SUM(D17,G17)</f>
        <v>0</v>
      </c>
      <c r="K17" s="101" t="e">
        <f>J17/I17*100</f>
        <v>#DIV/0!</v>
      </c>
    </row>
    <row r="18" spans="1:11" s="15" customFormat="1" ht="28.5" customHeight="1">
      <c r="A18" s="111"/>
      <c r="B18" s="109" t="s">
        <v>70</v>
      </c>
      <c r="C18" s="130">
        <f>SUM(C10:C17)</f>
        <v>8317849.99</v>
      </c>
      <c r="D18" s="112">
        <f>SUM(D10:D17)</f>
        <v>7838942.58</v>
      </c>
      <c r="E18" s="113">
        <f t="shared" si="3"/>
        <v>94.24241347733178</v>
      </c>
      <c r="F18" s="112">
        <f>SUM(F10:F17)</f>
        <v>283940</v>
      </c>
      <c r="G18" s="124">
        <f>SUM(G10:G17)</f>
        <v>270940</v>
      </c>
      <c r="H18" s="101">
        <f t="shared" si="0"/>
        <v>95.42156793688807</v>
      </c>
      <c r="I18" s="114">
        <f>SUM(I10:I17)</f>
        <v>8601789.99</v>
      </c>
      <c r="J18" s="114">
        <f>SUM(J10:J17)</f>
        <v>8109882.58</v>
      </c>
      <c r="K18" s="113">
        <f>J18/I18*100</f>
        <v>94.28133666862517</v>
      </c>
    </row>
    <row r="19" spans="1:11" ht="42.75" customHeight="1">
      <c r="A19" s="115"/>
      <c r="B19" s="116" t="s">
        <v>68</v>
      </c>
      <c r="C19" s="117">
        <v>2299500</v>
      </c>
      <c r="D19" s="117">
        <v>2299500</v>
      </c>
      <c r="E19" s="101">
        <f>D19/C19*100</f>
        <v>100</v>
      </c>
      <c r="F19" s="110">
        <v>1208213.51</v>
      </c>
      <c r="G19" s="123">
        <v>208213.51</v>
      </c>
      <c r="H19" s="101">
        <f t="shared" si="0"/>
        <v>17.233171809178</v>
      </c>
      <c r="I19" s="103">
        <f>C19+F19</f>
        <v>3507713.51</v>
      </c>
      <c r="J19" s="103">
        <f>D19+G19</f>
        <v>2507713.51</v>
      </c>
      <c r="K19" s="101">
        <f>J19/I19*100</f>
        <v>71.49140039090592</v>
      </c>
    </row>
    <row r="20" spans="1:11" ht="21.75" customHeight="1">
      <c r="A20" s="118"/>
      <c r="B20" s="119" t="s">
        <v>18</v>
      </c>
      <c r="C20" s="120">
        <f>C18+C19</f>
        <v>10617349.99</v>
      </c>
      <c r="D20" s="120">
        <f>D18+D19</f>
        <v>10138442.58</v>
      </c>
      <c r="E20" s="101">
        <f t="shared" si="3"/>
        <v>95.48938849664877</v>
      </c>
      <c r="F20" s="120">
        <f>F18+F19</f>
        <v>1492153.51</v>
      </c>
      <c r="G20" s="120">
        <f>G18+G19</f>
        <v>479153.51</v>
      </c>
      <c r="H20" s="101">
        <f t="shared" si="0"/>
        <v>32.1115425985896</v>
      </c>
      <c r="I20" s="120">
        <f>C20+F20</f>
        <v>12109503.5</v>
      </c>
      <c r="J20" s="120">
        <f>D20+G20</f>
        <v>10617596.09</v>
      </c>
      <c r="K20" s="101">
        <f>J20/I20*100</f>
        <v>87.67986309265281</v>
      </c>
    </row>
    <row r="21" spans="3:4" ht="15" hidden="1">
      <c r="C21" s="2">
        <v>190405502.78</v>
      </c>
      <c r="D21" s="4">
        <v>181861040.24</v>
      </c>
    </row>
    <row r="22" spans="3:10" ht="15" hidden="1">
      <c r="C22" s="4">
        <f>C20-C21</f>
        <v>-179788152.79</v>
      </c>
      <c r="D22" s="4">
        <f>D20-D21</f>
        <v>-171722597.66</v>
      </c>
      <c r="J22" s="4"/>
    </row>
    <row r="26" spans="2:4" ht="20.25">
      <c r="B26" s="131" t="s">
        <v>73</v>
      </c>
      <c r="C26" s="65"/>
      <c r="D26" s="65"/>
    </row>
  </sheetData>
  <sheetProtection/>
  <autoFilter ref="I10:I20"/>
  <mergeCells count="6">
    <mergeCell ref="A8:A9"/>
    <mergeCell ref="I8:K8"/>
    <mergeCell ref="A5:K5"/>
    <mergeCell ref="F8:H8"/>
    <mergeCell ref="C8:E8"/>
    <mergeCell ref="B8:B9"/>
  </mergeCells>
  <printOptions/>
  <pageMargins left="0.2755905511811024" right="0.1968503937007874" top="0.7874015748031497" bottom="0.3937007874015748" header="0.2362204724409449" footer="0.11811023622047245"/>
  <pageSetup horizontalDpi="600" verticalDpi="600" orientation="landscape" pageOrder="overThenDown" paperSize="9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User</cp:lastModifiedBy>
  <cp:lastPrinted>2022-02-28T11:45:44Z</cp:lastPrinted>
  <dcterms:created xsi:type="dcterms:W3CDTF">2000-03-20T13:04:02Z</dcterms:created>
  <dcterms:modified xsi:type="dcterms:W3CDTF">2022-02-28T11:51:41Z</dcterms:modified>
  <cp:category/>
  <cp:version/>
  <cp:contentType/>
  <cp:contentStatus/>
</cp:coreProperties>
</file>