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32760" windowWidth="7305" windowHeight="6585" tabRatio="501" activeTab="0"/>
  </bookViews>
  <sheets>
    <sheet name="ВИДАТКИ , ФІНАНСУВАННЯ" sheetId="1" r:id="rId1"/>
    <sheet name="програми" sheetId="2" r:id="rId2"/>
  </sheets>
  <definedNames/>
  <calcPr fullCalcOnLoad="1" fullPrecision="0"/>
</workbook>
</file>

<file path=xl/sharedStrings.xml><?xml version="1.0" encoding="utf-8"?>
<sst xmlns="http://schemas.openxmlformats.org/spreadsheetml/2006/main" count="87" uniqueCount="65">
  <si>
    <t>Код</t>
  </si>
  <si>
    <t>Разом</t>
  </si>
  <si>
    <t>Освiта</t>
  </si>
  <si>
    <t>Соцiальний захист та соцiальне забезпечення</t>
  </si>
  <si>
    <t>Культура i мистецтво</t>
  </si>
  <si>
    <t>Державне управління</t>
  </si>
  <si>
    <t>(тис. гривень)</t>
  </si>
  <si>
    <t>Загальний фонд</t>
  </si>
  <si>
    <t>Спеціальний фонд</t>
  </si>
  <si>
    <t>6.2.</t>
  </si>
  <si>
    <t>№ з/п</t>
  </si>
  <si>
    <t>КТКВК</t>
  </si>
  <si>
    <t>2013 рік (прогноз)</t>
  </si>
  <si>
    <t>загальний фонд</t>
  </si>
  <si>
    <t>спеціальний фонд</t>
  </si>
  <si>
    <t>Всього повна потреба</t>
  </si>
  <si>
    <t>Дотації  вирівнювання</t>
  </si>
  <si>
    <t>Субвенції з державного та обласного бюджетів</t>
  </si>
  <si>
    <t>РАЗОМ ВИДАТКІВ районного бюджету</t>
  </si>
  <si>
    <t>Затверджено сесією на 2016 рік</t>
  </si>
  <si>
    <t xml:space="preserve">Начальник фінансового управління                                                                                                                                                </t>
  </si>
  <si>
    <t>необхідно додатково на 2016 рік</t>
  </si>
  <si>
    <t>Додаток  2</t>
  </si>
  <si>
    <t>Прогноз видатків районного бюджету на 2019-2020 роки</t>
  </si>
  <si>
    <t>2020 рік</t>
  </si>
  <si>
    <t>0100</t>
  </si>
  <si>
    <t>Видатки бюджету, розпорядники коштів</t>
  </si>
  <si>
    <t>2021 рік</t>
  </si>
  <si>
    <t>К.Бардакова</t>
  </si>
  <si>
    <t>1000</t>
  </si>
  <si>
    <t>2000</t>
  </si>
  <si>
    <t>Охорона здоров'я</t>
  </si>
  <si>
    <t>3000</t>
  </si>
  <si>
    <t>4000</t>
  </si>
  <si>
    <t>5000</t>
  </si>
  <si>
    <t>Фізична культура і спорт</t>
  </si>
  <si>
    <t>6300</t>
  </si>
  <si>
    <t>Будiвництво</t>
  </si>
  <si>
    <t>6600</t>
  </si>
  <si>
    <t>Транспорт, дорожнє господарство, зв'язок</t>
  </si>
  <si>
    <t>7000</t>
  </si>
  <si>
    <t>Економічна діяльність</t>
  </si>
  <si>
    <t>8000</t>
  </si>
  <si>
    <t>Інша діяльність</t>
  </si>
  <si>
    <t>Міжбюджетні трансферти</t>
  </si>
  <si>
    <t>Перелік обласних програм, які будуть виконуватися в межах бюджетних коштів у  2020-2021 роках</t>
  </si>
  <si>
    <t>тис. гривень</t>
  </si>
  <si>
    <t>Назва програми</t>
  </si>
  <si>
    <t>Коли та яким документом затверджена</t>
  </si>
  <si>
    <t>2020 рік (прогноз)</t>
  </si>
  <si>
    <t>2021 рік (прогноз)</t>
  </si>
  <si>
    <t>ВСЬОГО</t>
  </si>
  <si>
    <t>Програма заохочення передових працівників та колективів Шосткинського району на 2019-2020 роки</t>
  </si>
  <si>
    <t>21.12.2018, 28 сесія сьомого скликання Шосткинської районної ради</t>
  </si>
  <si>
    <t>Районна програма "Спеціаліст" на 2012-2022 роки</t>
  </si>
  <si>
    <t>28.09.2012 року (зі змінами), сесія шостого скликання Шосткинської районної ради</t>
  </si>
  <si>
    <t xml:space="preserve">Районна програма підтримки та розвитку первинної медичної (медико-санітарної) допомоги в Шосткинському районі на 2019 рік </t>
  </si>
  <si>
    <t xml:space="preserve">Районна програма підтримки малого та середнього підприємництва в Шосткинському районі на 2017-2020 роки </t>
  </si>
  <si>
    <t xml:space="preserve"> 21.12. 2016 року (зі змінами), сесія сьомого скликання Шосткинської районної ради</t>
  </si>
  <si>
    <t>Районна програма соціального захисту населення на 2017-2021 роки</t>
  </si>
  <si>
    <t>24.02. 2017 року (зі змінами), сесія сьомого скликання Шосткинської районної ради</t>
  </si>
  <si>
    <t>Програма економічного і соціального  розвитку району на 2019 рік</t>
  </si>
  <si>
    <t>Додаток  3</t>
  </si>
  <si>
    <t>до пояснювальної записки                          рішення районної ради                                         від  21 грудня 2018 року</t>
  </si>
  <si>
    <t>до пояснювальної записки                                         рішення районної ради                                                              від  21 грудня  2018 року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</si>
</sst>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0.0000"/>
    <numFmt numFmtId="190" formatCode="#,###"/>
    <numFmt numFmtId="191" formatCode="0.0;[Red]0.0"/>
    <numFmt numFmtId="192" formatCode="#,##0.0"/>
    <numFmt numFmtId="193" formatCode="[$-FC19]d\ mmmm\ yyyy\ &quot;г.&quot;"/>
    <numFmt numFmtId="194" formatCode="_-* #,##0.0_₴_-;\-* #,##0.0_₴_-;_-* &quot;-&quot;??_₴_-;_-@_-"/>
  </numFmts>
  <fonts count="62">
    <font>
      <sz val="10"/>
      <name val="Times"/>
      <family val="0"/>
    </font>
    <font>
      <sz val="12"/>
      <color indexed="8"/>
      <name val="Times New Roman"/>
      <family val="2"/>
    </font>
    <font>
      <sz val="12"/>
      <name val="Times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MS Sans Serif"/>
      <family val="2"/>
    </font>
    <font>
      <sz val="10"/>
      <color indexed="10"/>
      <name val="Times"/>
      <family val="1"/>
    </font>
    <font>
      <sz val="8"/>
      <name val="Times"/>
      <family val="0"/>
    </font>
    <font>
      <b/>
      <sz val="15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.5"/>
      <name val="Times New Roman"/>
      <family val="1"/>
    </font>
    <font>
      <sz val="10"/>
      <name val="Helv"/>
      <family val="0"/>
    </font>
    <font>
      <b/>
      <sz val="12"/>
      <name val="Times New Roman"/>
      <family val="1"/>
    </font>
    <font>
      <sz val="10"/>
      <name val="Arial"/>
      <family val="2"/>
    </font>
    <font>
      <b/>
      <sz val="12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4"/>
      <name val="Times"/>
      <family val="0"/>
    </font>
    <font>
      <b/>
      <sz val="18"/>
      <name val="Times New Roman"/>
      <family val="1"/>
    </font>
    <font>
      <b/>
      <sz val="14"/>
      <name val="Times New Roman Cyr"/>
      <family val="1"/>
    </font>
    <font>
      <sz val="14"/>
      <name val="Arial Narrow"/>
      <family val="2"/>
    </font>
    <font>
      <b/>
      <sz val="14"/>
      <name val="Arial Narrow"/>
      <family val="2"/>
    </font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15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191" fontId="6" fillId="0" borderId="9">
      <alignment horizontal="center"/>
      <protection/>
    </xf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1" fillId="32" borderId="0" applyNumberFormat="0" applyBorder="0" applyAlignment="0" applyProtection="0"/>
    <xf numFmtId="190" fontId="5" fillId="0" borderId="11" applyFont="0" applyFill="0" applyBorder="0" applyAlignment="0" applyProtection="0"/>
  </cellStyleXfs>
  <cellXfs count="148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/>
    </xf>
    <xf numFmtId="188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188" fontId="10" fillId="0" borderId="0" xfId="0" applyNumberFormat="1" applyFont="1" applyFill="1" applyBorder="1" applyAlignment="1">
      <alignment horizontal="center" vertical="center"/>
    </xf>
    <xf numFmtId="188" fontId="11" fillId="0" borderId="0" xfId="0" applyNumberFormat="1" applyFont="1" applyFill="1" applyBorder="1" applyAlignment="1">
      <alignment horizontal="left" vertical="top" wrapText="1"/>
    </xf>
    <xf numFmtId="188" fontId="10" fillId="0" borderId="0" xfId="0" applyNumberFormat="1" applyFont="1" applyFill="1" applyBorder="1" applyAlignment="1">
      <alignment/>
    </xf>
    <xf numFmtId="188" fontId="10" fillId="0" borderId="0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" vertical="center"/>
    </xf>
    <xf numFmtId="188" fontId="10" fillId="0" borderId="0" xfId="0" applyNumberFormat="1" applyFont="1" applyFill="1" applyAlignment="1">
      <alignment/>
    </xf>
    <xf numFmtId="188" fontId="9" fillId="0" borderId="0" xfId="0" applyNumberFormat="1" applyFont="1" applyFill="1" applyAlignment="1">
      <alignment/>
    </xf>
    <xf numFmtId="0" fontId="3" fillId="0" borderId="12" xfId="0" applyFont="1" applyFill="1" applyBorder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192" fontId="3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88" fontId="3" fillId="0" borderId="0" xfId="0" applyNumberFormat="1" applyFont="1" applyFill="1" applyBorder="1" applyAlignment="1">
      <alignment/>
    </xf>
    <xf numFmtId="0" fontId="16" fillId="0" borderId="0" xfId="0" applyFont="1" applyFill="1" applyAlignment="1">
      <alignment horizontal="right"/>
    </xf>
    <xf numFmtId="192" fontId="17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192" fontId="1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9" fillId="0" borderId="14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left" wrapText="1"/>
    </xf>
    <xf numFmtId="192" fontId="20" fillId="0" borderId="14" xfId="0" applyNumberFormat="1" applyFont="1" applyFill="1" applyBorder="1" applyAlignment="1">
      <alignment horizontal="right" wrapText="1"/>
    </xf>
    <xf numFmtId="188" fontId="20" fillId="0" borderId="14" xfId="0" applyNumberFormat="1" applyFont="1" applyFill="1" applyBorder="1" applyAlignment="1">
      <alignment horizontal="center" vertical="center"/>
    </xf>
    <xf numFmtId="188" fontId="20" fillId="0" borderId="14" xfId="0" applyNumberFormat="1" applyFont="1" applyFill="1" applyBorder="1" applyAlignment="1">
      <alignment vertical="top" wrapText="1"/>
    </xf>
    <xf numFmtId="188" fontId="20" fillId="0" borderId="14" xfId="0" applyNumberFormat="1" applyFont="1" applyFill="1" applyBorder="1" applyAlignment="1">
      <alignment horizontal="right" vertical="top" wrapText="1"/>
    </xf>
    <xf numFmtId="1" fontId="20" fillId="0" borderId="14" xfId="0" applyNumberFormat="1" applyFont="1" applyFill="1" applyBorder="1" applyAlignment="1">
      <alignment horizontal="center" vertical="center"/>
    </xf>
    <xf numFmtId="192" fontId="20" fillId="0" borderId="14" xfId="0" applyNumberFormat="1" applyFont="1" applyFill="1" applyBorder="1" applyAlignment="1">
      <alignment/>
    </xf>
    <xf numFmtId="188" fontId="19" fillId="0" borderId="14" xfId="0" applyNumberFormat="1" applyFont="1" applyFill="1" applyBorder="1" applyAlignment="1">
      <alignment horizontal="center" vertical="center"/>
    </xf>
    <xf numFmtId="188" fontId="19" fillId="0" borderId="14" xfId="0" applyNumberFormat="1" applyFont="1" applyFill="1" applyBorder="1" applyAlignment="1">
      <alignment horizontal="left" vertical="top" wrapText="1"/>
    </xf>
    <xf numFmtId="192" fontId="19" fillId="0" borderId="14" xfId="0" applyNumberFormat="1" applyFont="1" applyFill="1" applyBorder="1" applyAlignment="1">
      <alignment/>
    </xf>
    <xf numFmtId="0" fontId="20" fillId="0" borderId="14" xfId="0" applyFont="1" applyFill="1" applyBorder="1" applyAlignment="1">
      <alignment horizontal="left" vertical="top" wrapText="1"/>
    </xf>
    <xf numFmtId="188" fontId="20" fillId="0" borderId="14" xfId="0" applyNumberFormat="1" applyFont="1" applyFill="1" applyBorder="1" applyAlignment="1">
      <alignment horizontal="left" vertical="top" wrapText="1"/>
    </xf>
    <xf numFmtId="188" fontId="21" fillId="0" borderId="14" xfId="0" applyNumberFormat="1" applyFont="1" applyFill="1" applyBorder="1" applyAlignment="1">
      <alignment horizontal="left" vertical="top" wrapText="1"/>
    </xf>
    <xf numFmtId="188" fontId="20" fillId="0" borderId="0" xfId="0" applyNumberFormat="1" applyFont="1" applyFill="1" applyBorder="1" applyAlignment="1">
      <alignment vertical="top" wrapText="1"/>
    </xf>
    <xf numFmtId="188" fontId="19" fillId="0" borderId="0" xfId="0" applyNumberFormat="1" applyFont="1" applyFill="1" applyBorder="1" applyAlignment="1">
      <alignment horizontal="left" vertical="top" wrapText="1"/>
    </xf>
    <xf numFmtId="0" fontId="20" fillId="33" borderId="14" xfId="0" applyFont="1" applyFill="1" applyBorder="1" applyAlignment="1">
      <alignment horizontal="right" wrapText="1"/>
    </xf>
    <xf numFmtId="0" fontId="20" fillId="33" borderId="14" xfId="0" applyFont="1" applyFill="1" applyBorder="1" applyAlignment="1">
      <alignment horizontal="left" wrapText="1"/>
    </xf>
    <xf numFmtId="192" fontId="20" fillId="33" borderId="14" xfId="0" applyNumberFormat="1" applyFont="1" applyFill="1" applyBorder="1" applyAlignment="1">
      <alignment horizontal="right" wrapText="1"/>
    </xf>
    <xf numFmtId="188" fontId="20" fillId="33" borderId="14" xfId="0" applyNumberFormat="1" applyFont="1" applyFill="1" applyBorder="1" applyAlignment="1">
      <alignment horizontal="right" vertical="top" wrapText="1"/>
    </xf>
    <xf numFmtId="188" fontId="20" fillId="33" borderId="14" xfId="0" applyNumberFormat="1" applyFont="1" applyFill="1" applyBorder="1" applyAlignment="1">
      <alignment vertical="top" wrapText="1"/>
    </xf>
    <xf numFmtId="192" fontId="19" fillId="33" borderId="14" xfId="0" applyNumberFormat="1" applyFont="1" applyFill="1" applyBorder="1" applyAlignment="1">
      <alignment/>
    </xf>
    <xf numFmtId="0" fontId="20" fillId="33" borderId="14" xfId="0" applyFont="1" applyFill="1" applyBorder="1" applyAlignment="1">
      <alignment horizontal="right" vertical="top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19" fillId="0" borderId="0" xfId="53" applyFont="1" applyFill="1" applyBorder="1" applyAlignment="1" applyProtection="1">
      <alignment horizontal="left" vertical="top" wrapText="1"/>
      <protection locked="0"/>
    </xf>
    <xf numFmtId="0" fontId="20" fillId="0" borderId="0" xfId="53" applyFont="1" applyFill="1" applyBorder="1" applyAlignment="1" applyProtection="1">
      <alignment horizontal="left" vertical="top" wrapText="1"/>
      <protection locked="0"/>
    </xf>
    <xf numFmtId="192" fontId="20" fillId="0" borderId="0" xfId="0" applyNumberFormat="1" applyFont="1" applyFill="1" applyBorder="1" applyAlignment="1">
      <alignment horizontal="right"/>
    </xf>
    <xf numFmtId="192" fontId="20" fillId="0" borderId="0" xfId="0" applyNumberFormat="1" applyFont="1" applyFill="1" applyBorder="1" applyAlignment="1">
      <alignment horizontal="right" wrapText="1"/>
    </xf>
    <xf numFmtId="192" fontId="19" fillId="0" borderId="0" xfId="0" applyNumberFormat="1" applyFont="1" applyFill="1" applyBorder="1" applyAlignment="1">
      <alignment horizontal="right" wrapText="1"/>
    </xf>
    <xf numFmtId="0" fontId="19" fillId="0" borderId="0" xfId="53" applyFont="1" applyFill="1" applyBorder="1" applyAlignment="1" applyProtection="1">
      <alignment horizontal="center" vertical="center"/>
      <protection locked="0"/>
    </xf>
    <xf numFmtId="0" fontId="20" fillId="0" borderId="0" xfId="53" applyFont="1" applyFill="1" applyBorder="1" applyAlignment="1" applyProtection="1">
      <alignment horizontal="center" vertical="center"/>
      <protection locked="0"/>
    </xf>
    <xf numFmtId="188" fontId="19" fillId="0" borderId="0" xfId="0" applyNumberFormat="1" applyFont="1" applyFill="1" applyBorder="1" applyAlignment="1">
      <alignment horizontal="center" vertical="center"/>
    </xf>
    <xf numFmtId="188" fontId="21" fillId="0" borderId="0" xfId="0" applyNumberFormat="1" applyFont="1" applyFill="1" applyBorder="1" applyAlignment="1">
      <alignment horizontal="left" vertical="top" wrapText="1"/>
    </xf>
    <xf numFmtId="192" fontId="19" fillId="33" borderId="0" xfId="0" applyNumberFormat="1" applyFont="1" applyFill="1" applyBorder="1" applyAlignment="1">
      <alignment/>
    </xf>
    <xf numFmtId="192" fontId="19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left" wrapText="1"/>
    </xf>
    <xf numFmtId="0" fontId="10" fillId="0" borderId="0" xfId="0" applyFont="1" applyBorder="1" applyAlignment="1">
      <alignment vertical="center" wrapText="1"/>
    </xf>
    <xf numFmtId="192" fontId="20" fillId="34" borderId="14" xfId="0" applyNumberFormat="1" applyFont="1" applyFill="1" applyBorder="1" applyAlignment="1">
      <alignment horizontal="right" wrapText="1"/>
    </xf>
    <xf numFmtId="192" fontId="19" fillId="34" borderId="14" xfId="0" applyNumberFormat="1" applyFont="1" applyFill="1" applyBorder="1" applyAlignment="1">
      <alignment horizontal="right" wrapText="1"/>
    </xf>
    <xf numFmtId="192" fontId="19" fillId="0" borderId="14" xfId="0" applyNumberFormat="1" applyFont="1" applyFill="1" applyBorder="1" applyAlignment="1">
      <alignment horizontal="right" wrapText="1"/>
    </xf>
    <xf numFmtId="49" fontId="24" fillId="34" borderId="14" xfId="0" applyNumberFormat="1" applyFont="1" applyFill="1" applyBorder="1" applyAlignment="1" applyProtection="1">
      <alignment vertical="center"/>
      <protection locked="0"/>
    </xf>
    <xf numFmtId="0" fontId="24" fillId="0" borderId="14" xfId="0" applyFont="1" applyBorder="1" applyAlignment="1" applyProtection="1">
      <alignment wrapText="1"/>
      <protection locked="0"/>
    </xf>
    <xf numFmtId="0" fontId="20" fillId="0" borderId="0" xfId="0" applyFont="1" applyFill="1" applyAlignment="1">
      <alignment/>
    </xf>
    <xf numFmtId="192" fontId="20" fillId="0" borderId="0" xfId="0" applyNumberFormat="1" applyFont="1" applyFill="1" applyAlignment="1">
      <alignment/>
    </xf>
    <xf numFmtId="0" fontId="24" fillId="34" borderId="14" xfId="0" applyFont="1" applyFill="1" applyBorder="1" applyAlignment="1" applyProtection="1">
      <alignment wrapText="1"/>
      <protection locked="0"/>
    </xf>
    <xf numFmtId="188" fontId="20" fillId="0" borderId="0" xfId="0" applyNumberFormat="1" applyFont="1" applyFill="1" applyAlignment="1">
      <alignment/>
    </xf>
    <xf numFmtId="49" fontId="24" fillId="0" borderId="14" xfId="0" applyNumberFormat="1" applyFont="1" applyBorder="1" applyAlignment="1" applyProtection="1">
      <alignment vertical="center"/>
      <protection locked="0"/>
    </xf>
    <xf numFmtId="1" fontId="19" fillId="0" borderId="14" xfId="0" applyNumberFormat="1" applyFont="1" applyFill="1" applyBorder="1" applyAlignment="1">
      <alignment horizontal="center" vertical="center"/>
    </xf>
    <xf numFmtId="194" fontId="20" fillId="34" borderId="14" xfId="62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4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/>
    </xf>
    <xf numFmtId="194" fontId="26" fillId="0" borderId="14" xfId="62" applyNumberFormat="1" applyFont="1" applyFill="1" applyBorder="1" applyAlignment="1">
      <alignment horizontal="right" wrapText="1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/>
    </xf>
    <xf numFmtId="0" fontId="20" fillId="0" borderId="0" xfId="0" applyFont="1" applyFill="1" applyAlignment="1">
      <alignment horizontal="left"/>
    </xf>
    <xf numFmtId="0" fontId="9" fillId="0" borderId="0" xfId="0" applyFont="1" applyFill="1" applyAlignment="1">
      <alignment horizontal="right"/>
    </xf>
    <xf numFmtId="194" fontId="20" fillId="0" borderId="14" xfId="62" applyNumberFormat="1" applyFont="1" applyFill="1" applyBorder="1" applyAlignment="1">
      <alignment horizontal="right"/>
    </xf>
    <xf numFmtId="0" fontId="20" fillId="0" borderId="15" xfId="54" applyFont="1" applyFill="1" applyBorder="1" applyAlignment="1">
      <alignment vertical="center" wrapText="1"/>
      <protection/>
    </xf>
    <xf numFmtId="14" fontId="20" fillId="0" borderId="14" xfId="0" applyNumberFormat="1" applyFont="1" applyFill="1" applyBorder="1" applyAlignment="1">
      <alignment horizontal="left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35" borderId="14" xfId="0" applyFont="1" applyFill="1" applyBorder="1" applyAlignment="1">
      <alignment vertical="center" wrapText="1"/>
    </xf>
    <xf numFmtId="194" fontId="28" fillId="0" borderId="14" xfId="62" applyNumberFormat="1" applyFont="1" applyFill="1" applyBorder="1" applyAlignment="1">
      <alignment horizontal="right"/>
    </xf>
    <xf numFmtId="0" fontId="28" fillId="0" borderId="0" xfId="0" applyFont="1" applyAlignment="1">
      <alignment/>
    </xf>
    <xf numFmtId="0" fontId="28" fillId="34" borderId="13" xfId="0" applyFont="1" applyFill="1" applyBorder="1" applyAlignment="1">
      <alignment horizontal="left" vertical="center" wrapText="1"/>
    </xf>
    <xf numFmtId="0" fontId="28" fillId="35" borderId="13" xfId="0" applyFont="1" applyFill="1" applyBorder="1" applyAlignment="1">
      <alignment horizontal="left" vertical="center" wrapText="1"/>
    </xf>
    <xf numFmtId="0" fontId="28" fillId="35" borderId="13" xfId="0" applyFont="1" applyFill="1" applyBorder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0" fontId="28" fillId="34" borderId="14" xfId="0" applyFont="1" applyFill="1" applyBorder="1" applyAlignment="1">
      <alignment horizontal="left" vertical="center" wrapText="1"/>
    </xf>
    <xf numFmtId="0" fontId="28" fillId="34" borderId="14" xfId="0" applyFont="1" applyFill="1" applyBorder="1" applyAlignment="1">
      <alignment horizontal="center" wrapText="1"/>
    </xf>
    <xf numFmtId="194" fontId="28" fillId="0" borderId="14" xfId="62" applyNumberFormat="1" applyFont="1" applyFill="1" applyBorder="1" applyAlignment="1">
      <alignment horizontal="center"/>
    </xf>
    <xf numFmtId="194" fontId="20" fillId="0" borderId="14" xfId="62" applyNumberFormat="1" applyFont="1" applyFill="1" applyBorder="1" applyAlignment="1">
      <alignment horizontal="center"/>
    </xf>
    <xf numFmtId="194" fontId="26" fillId="0" borderId="14" xfId="62" applyNumberFormat="1" applyFont="1" applyFill="1" applyBorder="1" applyAlignment="1">
      <alignment horizont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Alignment="1">
      <alignment horizontal="left"/>
    </xf>
    <xf numFmtId="0" fontId="22" fillId="35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right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35" borderId="0" xfId="0" applyFont="1" applyFill="1" applyAlignment="1">
      <alignment horizontal="left" vertical="center" wrapText="1"/>
    </xf>
    <xf numFmtId="0" fontId="19" fillId="0" borderId="0" xfId="0" applyFont="1" applyFill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Budj_08" xfId="53"/>
    <cellStyle name="Обычный_Книга2" xfId="54"/>
    <cellStyle name="Плохой" xfId="55"/>
    <cellStyle name="Пояснение" xfId="56"/>
    <cellStyle name="Примечание" xfId="57"/>
    <cellStyle name="Percent" xfId="58"/>
    <cellStyle name="Процентный (0)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  <cellStyle name="Целое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2"/>
  <sheetViews>
    <sheetView tabSelected="1" view="pageBreakPreview" zoomScale="60" zoomScalePageLayoutView="0" workbookViewId="0" topLeftCell="A1">
      <selection activeCell="W7" sqref="W7"/>
    </sheetView>
  </sheetViews>
  <sheetFormatPr defaultColWidth="9.00390625" defaultRowHeight="12.75"/>
  <cols>
    <col min="1" max="1" width="11.625" style="1" customWidth="1"/>
    <col min="2" max="2" width="84.00390625" style="2" customWidth="1"/>
    <col min="3" max="3" width="13.50390625" style="2" hidden="1" customWidth="1"/>
    <col min="4" max="4" width="12.375" style="2" hidden="1" customWidth="1"/>
    <col min="5" max="5" width="13.50390625" style="2" hidden="1" customWidth="1"/>
    <col min="6" max="6" width="13.875" style="2" hidden="1" customWidth="1"/>
    <col min="7" max="7" width="9.125" style="2" hidden="1" customWidth="1"/>
    <col min="8" max="8" width="12.625" style="2" hidden="1" customWidth="1"/>
    <col min="9" max="9" width="14.375" style="2" hidden="1" customWidth="1"/>
    <col min="10" max="10" width="12.00390625" style="2" hidden="1" customWidth="1"/>
    <col min="11" max="11" width="13.625" style="2" hidden="1" customWidth="1"/>
    <col min="12" max="17" width="22.50390625" style="2" customWidth="1"/>
    <col min="18" max="18" width="11.125" style="2" bestFit="1" customWidth="1"/>
    <col min="19" max="19" width="14.375" style="2" customWidth="1"/>
    <col min="20" max="20" width="9.50390625" style="2" bestFit="1" customWidth="1"/>
    <col min="21" max="21" width="9.375" style="2" customWidth="1"/>
    <col min="22" max="22" width="11.875" style="2" customWidth="1"/>
    <col min="23" max="16384" width="9.375" style="2" customWidth="1"/>
  </cols>
  <sheetData>
    <row r="1" spans="1:17" s="8" customFormat="1" ht="18.75">
      <c r="A1" s="13"/>
      <c r="O1" s="118" t="s">
        <v>22</v>
      </c>
      <c r="P1" s="118"/>
      <c r="Q1" s="118"/>
    </row>
    <row r="2" spans="1:17" s="8" customFormat="1" ht="52.5" customHeight="1">
      <c r="A2" s="13"/>
      <c r="O2" s="119" t="s">
        <v>64</v>
      </c>
      <c r="P2" s="119"/>
      <c r="Q2" s="119"/>
    </row>
    <row r="3" spans="1:17" ht="19.5">
      <c r="A3" s="120" t="s">
        <v>23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</row>
    <row r="4" spans="16:17" ht="12.75">
      <c r="P4" s="121" t="s">
        <v>6</v>
      </c>
      <c r="Q4" s="121"/>
    </row>
    <row r="5" spans="13:17" ht="9" customHeight="1">
      <c r="M5" s="3"/>
      <c r="P5" s="16"/>
      <c r="Q5" s="16"/>
    </row>
    <row r="6" spans="1:17" s="6" customFormat="1" ht="30.75" customHeight="1">
      <c r="A6" s="127" t="s">
        <v>0</v>
      </c>
      <c r="B6" s="122" t="s">
        <v>26</v>
      </c>
      <c r="C6" s="124" t="s">
        <v>19</v>
      </c>
      <c r="D6" s="125"/>
      <c r="E6" s="126"/>
      <c r="F6" s="114" t="s">
        <v>21</v>
      </c>
      <c r="G6" s="115"/>
      <c r="H6" s="116"/>
      <c r="I6" s="114" t="s">
        <v>15</v>
      </c>
      <c r="J6" s="115"/>
      <c r="K6" s="116"/>
      <c r="L6" s="114" t="s">
        <v>24</v>
      </c>
      <c r="M6" s="115"/>
      <c r="N6" s="116"/>
      <c r="O6" s="114" t="s">
        <v>27</v>
      </c>
      <c r="P6" s="115"/>
      <c r="Q6" s="116"/>
    </row>
    <row r="7" spans="1:17" s="6" customFormat="1" ht="38.25" customHeight="1">
      <c r="A7" s="128"/>
      <c r="B7" s="123"/>
      <c r="C7" s="36" t="s">
        <v>7</v>
      </c>
      <c r="D7" s="36" t="s">
        <v>8</v>
      </c>
      <c r="E7" s="36" t="s">
        <v>1</v>
      </c>
      <c r="F7" s="36" t="s">
        <v>7</v>
      </c>
      <c r="G7" s="36" t="s">
        <v>8</v>
      </c>
      <c r="H7" s="36" t="s">
        <v>1</v>
      </c>
      <c r="I7" s="36" t="s">
        <v>7</v>
      </c>
      <c r="J7" s="36" t="s">
        <v>8</v>
      </c>
      <c r="K7" s="36" t="s">
        <v>1</v>
      </c>
      <c r="L7" s="36" t="s">
        <v>7</v>
      </c>
      <c r="M7" s="36" t="s">
        <v>8</v>
      </c>
      <c r="N7" s="36" t="s">
        <v>1</v>
      </c>
      <c r="O7" s="36" t="s">
        <v>7</v>
      </c>
      <c r="P7" s="36" t="s">
        <v>8</v>
      </c>
      <c r="Q7" s="36" t="s">
        <v>1</v>
      </c>
    </row>
    <row r="8" spans="1:17" s="79" customFormat="1" ht="18.75">
      <c r="A8" s="77" t="s">
        <v>25</v>
      </c>
      <c r="B8" s="78" t="s">
        <v>5</v>
      </c>
      <c r="C8" s="52">
        <v>1487.5</v>
      </c>
      <c r="D8" s="53">
        <v>4.8</v>
      </c>
      <c r="E8" s="54">
        <f aca="true" t="shared" si="0" ref="E8:E20">D8+C8</f>
        <v>1492.3</v>
      </c>
      <c r="F8" s="37"/>
      <c r="G8" s="37"/>
      <c r="H8" s="38">
        <f aca="true" t="shared" si="1" ref="H8:H20">G8+F8</f>
        <v>0</v>
      </c>
      <c r="I8" s="37">
        <f>C8+F8</f>
        <v>1487.5</v>
      </c>
      <c r="J8" s="37">
        <f>D8+G8</f>
        <v>4.8</v>
      </c>
      <c r="K8" s="37">
        <f>E8+H8</f>
        <v>1492.3</v>
      </c>
      <c r="L8" s="74">
        <v>3338</v>
      </c>
      <c r="M8" s="38"/>
      <c r="N8" s="76">
        <f>M8+L8</f>
        <v>3338</v>
      </c>
      <c r="O8" s="74">
        <f>L8*1.05</f>
        <v>3504.9</v>
      </c>
      <c r="P8" s="38">
        <f>M8*1.05</f>
        <v>0</v>
      </c>
      <c r="Q8" s="76">
        <f aca="true" t="shared" si="2" ref="Q8:Q17">P8+O8</f>
        <v>3504.9</v>
      </c>
    </row>
    <row r="9" spans="1:17" s="79" customFormat="1" ht="18.75">
      <c r="A9" s="77" t="s">
        <v>29</v>
      </c>
      <c r="B9" s="78" t="s">
        <v>2</v>
      </c>
      <c r="C9" s="55">
        <v>42552.4</v>
      </c>
      <c r="D9" s="56">
        <v>598.7</v>
      </c>
      <c r="E9" s="54">
        <f t="shared" si="0"/>
        <v>43151.1</v>
      </c>
      <c r="F9" s="40">
        <v>1900.6</v>
      </c>
      <c r="G9" s="40"/>
      <c r="H9" s="38">
        <f t="shared" si="1"/>
        <v>1900.6</v>
      </c>
      <c r="I9" s="37">
        <f aca="true" t="shared" si="3" ref="I9:I26">C9+F9</f>
        <v>44453</v>
      </c>
      <c r="J9" s="37">
        <f aca="true" t="shared" si="4" ref="J9:J26">D9+G9</f>
        <v>598.7</v>
      </c>
      <c r="K9" s="37">
        <f aca="true" t="shared" si="5" ref="K9:K26">E9+H9</f>
        <v>45051.7</v>
      </c>
      <c r="L9" s="74">
        <v>60359.3</v>
      </c>
      <c r="M9" s="38">
        <v>899.2</v>
      </c>
      <c r="N9" s="76">
        <f aca="true" t="shared" si="6" ref="N9:N17">M9+L9</f>
        <v>61258.5</v>
      </c>
      <c r="O9" s="74">
        <f aca="true" t="shared" si="7" ref="O9:O17">L9*1.05</f>
        <v>63377.3</v>
      </c>
      <c r="P9" s="38">
        <f aca="true" t="shared" si="8" ref="P9:P26">M9*1.05</f>
        <v>944.2</v>
      </c>
      <c r="Q9" s="76">
        <f t="shared" si="2"/>
        <v>64321.5</v>
      </c>
    </row>
    <row r="10" spans="1:22" s="79" customFormat="1" ht="18.75">
      <c r="A10" s="77" t="s">
        <v>30</v>
      </c>
      <c r="B10" s="78" t="s">
        <v>31</v>
      </c>
      <c r="C10" s="55">
        <v>42552.4</v>
      </c>
      <c r="D10" s="56">
        <v>598.7</v>
      </c>
      <c r="E10" s="54">
        <f>D10+C10</f>
        <v>43151.1</v>
      </c>
      <c r="F10" s="40">
        <v>1900.6</v>
      </c>
      <c r="G10" s="40"/>
      <c r="H10" s="38">
        <f>G10+F10</f>
        <v>1900.6</v>
      </c>
      <c r="I10" s="37">
        <f aca="true" t="shared" si="9" ref="I10:K11">C10+F10</f>
        <v>44453</v>
      </c>
      <c r="J10" s="37">
        <f t="shared" si="9"/>
        <v>598.7</v>
      </c>
      <c r="K10" s="37">
        <f t="shared" si="9"/>
        <v>45051.7</v>
      </c>
      <c r="L10" s="85">
        <v>1755.4</v>
      </c>
      <c r="M10" s="38"/>
      <c r="N10" s="76">
        <f>M10+L10</f>
        <v>1755.4</v>
      </c>
      <c r="O10" s="74">
        <f t="shared" si="7"/>
        <v>1843.2</v>
      </c>
      <c r="P10" s="38">
        <f t="shared" si="8"/>
        <v>0</v>
      </c>
      <c r="Q10" s="76">
        <f t="shared" si="2"/>
        <v>1843.2</v>
      </c>
      <c r="S10" s="80"/>
      <c r="V10" s="80"/>
    </row>
    <row r="11" spans="1:22" s="79" customFormat="1" ht="18.75">
      <c r="A11" s="77" t="s">
        <v>32</v>
      </c>
      <c r="B11" s="78" t="s">
        <v>3</v>
      </c>
      <c r="C11" s="55">
        <v>5069.8</v>
      </c>
      <c r="D11" s="56">
        <v>43.9</v>
      </c>
      <c r="E11" s="54">
        <f>D11+C11</f>
        <v>5113.7</v>
      </c>
      <c r="F11" s="40"/>
      <c r="G11" s="40"/>
      <c r="H11" s="38">
        <f>G11+F11</f>
        <v>0</v>
      </c>
      <c r="I11" s="37">
        <f t="shared" si="9"/>
        <v>5069.8</v>
      </c>
      <c r="J11" s="37">
        <f t="shared" si="9"/>
        <v>43.9</v>
      </c>
      <c r="K11" s="37">
        <f t="shared" si="9"/>
        <v>5113.7</v>
      </c>
      <c r="L11" s="38">
        <v>78568.4</v>
      </c>
      <c r="M11" s="38">
        <v>293.5</v>
      </c>
      <c r="N11" s="76">
        <f>M11+L11</f>
        <v>78861.9</v>
      </c>
      <c r="O11" s="74">
        <f t="shared" si="7"/>
        <v>82496.8</v>
      </c>
      <c r="P11" s="38">
        <f t="shared" si="8"/>
        <v>308.2</v>
      </c>
      <c r="Q11" s="76">
        <f t="shared" si="2"/>
        <v>82805</v>
      </c>
      <c r="S11" s="80"/>
      <c r="T11" s="80"/>
      <c r="U11" s="80"/>
      <c r="V11" s="80"/>
    </row>
    <row r="12" spans="1:32" s="79" customFormat="1" ht="18.75">
      <c r="A12" s="77" t="s">
        <v>33</v>
      </c>
      <c r="B12" s="78" t="s">
        <v>4</v>
      </c>
      <c r="C12" s="41"/>
      <c r="D12" s="40"/>
      <c r="E12" s="38">
        <f t="shared" si="0"/>
        <v>0</v>
      </c>
      <c r="F12" s="40"/>
      <c r="G12" s="40"/>
      <c r="H12" s="38">
        <f t="shared" si="1"/>
        <v>0</v>
      </c>
      <c r="I12" s="37">
        <f t="shared" si="3"/>
        <v>0</v>
      </c>
      <c r="J12" s="37">
        <f t="shared" si="4"/>
        <v>0</v>
      </c>
      <c r="K12" s="37">
        <f t="shared" si="5"/>
        <v>0</v>
      </c>
      <c r="L12" s="38">
        <v>4065</v>
      </c>
      <c r="M12" s="38">
        <v>16.5</v>
      </c>
      <c r="N12" s="76">
        <f t="shared" si="6"/>
        <v>4081.5</v>
      </c>
      <c r="O12" s="74">
        <f t="shared" si="7"/>
        <v>4268.3</v>
      </c>
      <c r="P12" s="38">
        <f t="shared" si="8"/>
        <v>17.3</v>
      </c>
      <c r="Q12" s="76">
        <f t="shared" si="2"/>
        <v>4285.6</v>
      </c>
      <c r="AD12" s="118"/>
      <c r="AE12" s="118"/>
      <c r="AF12" s="118"/>
    </row>
    <row r="13" spans="1:32" s="79" customFormat="1" ht="17.25" customHeight="1">
      <c r="A13" s="77" t="s">
        <v>34</v>
      </c>
      <c r="B13" s="78" t="s">
        <v>35</v>
      </c>
      <c r="C13" s="55">
        <v>1812.5</v>
      </c>
      <c r="D13" s="56">
        <v>4</v>
      </c>
      <c r="E13" s="54">
        <f>D13+C13</f>
        <v>1816.5</v>
      </c>
      <c r="F13" s="40"/>
      <c r="G13" s="40"/>
      <c r="H13" s="38">
        <f>G13+F13</f>
        <v>0</v>
      </c>
      <c r="I13" s="37">
        <f>C13+F13</f>
        <v>1812.5</v>
      </c>
      <c r="J13" s="37">
        <f>D13+G13</f>
        <v>4</v>
      </c>
      <c r="K13" s="37">
        <f>E13+H13</f>
        <v>1816.5</v>
      </c>
      <c r="L13" s="74">
        <v>671.1</v>
      </c>
      <c r="M13" s="38"/>
      <c r="N13" s="76">
        <f>M13+L13</f>
        <v>671.1</v>
      </c>
      <c r="O13" s="74">
        <f t="shared" si="7"/>
        <v>704.7</v>
      </c>
      <c r="P13" s="38">
        <f t="shared" si="8"/>
        <v>0</v>
      </c>
      <c r="Q13" s="76">
        <f t="shared" si="2"/>
        <v>704.7</v>
      </c>
      <c r="AD13" s="119"/>
      <c r="AE13" s="119"/>
      <c r="AF13" s="119"/>
    </row>
    <row r="14" spans="1:17" s="79" customFormat="1" ht="18.75" hidden="1">
      <c r="A14" s="77" t="s">
        <v>36</v>
      </c>
      <c r="B14" s="78" t="s">
        <v>37</v>
      </c>
      <c r="C14" s="41"/>
      <c r="D14" s="40"/>
      <c r="E14" s="38">
        <f t="shared" si="0"/>
        <v>0</v>
      </c>
      <c r="F14" s="40"/>
      <c r="G14" s="40"/>
      <c r="H14" s="38">
        <f t="shared" si="1"/>
        <v>0</v>
      </c>
      <c r="I14" s="37">
        <f t="shared" si="3"/>
        <v>0</v>
      </c>
      <c r="J14" s="37">
        <f t="shared" si="4"/>
        <v>0</v>
      </c>
      <c r="K14" s="37">
        <f t="shared" si="5"/>
        <v>0</v>
      </c>
      <c r="L14" s="38"/>
      <c r="M14" s="38"/>
      <c r="N14" s="76">
        <f t="shared" si="6"/>
        <v>0</v>
      </c>
      <c r="O14" s="74">
        <f t="shared" si="7"/>
        <v>0</v>
      </c>
      <c r="P14" s="38">
        <f t="shared" si="8"/>
        <v>0</v>
      </c>
      <c r="Q14" s="76">
        <f t="shared" si="2"/>
        <v>0</v>
      </c>
    </row>
    <row r="15" spans="1:17" s="79" customFormat="1" ht="18.75" hidden="1">
      <c r="A15" s="77" t="s">
        <v>38</v>
      </c>
      <c r="B15" s="78" t="s">
        <v>39</v>
      </c>
      <c r="C15" s="41"/>
      <c r="D15" s="40"/>
      <c r="E15" s="38">
        <f t="shared" si="0"/>
        <v>0</v>
      </c>
      <c r="F15" s="40"/>
      <c r="G15" s="40"/>
      <c r="H15" s="38">
        <f t="shared" si="1"/>
        <v>0</v>
      </c>
      <c r="I15" s="37">
        <f t="shared" si="3"/>
        <v>0</v>
      </c>
      <c r="J15" s="37">
        <f t="shared" si="4"/>
        <v>0</v>
      </c>
      <c r="K15" s="37">
        <f t="shared" si="5"/>
        <v>0</v>
      </c>
      <c r="L15" s="38"/>
      <c r="M15" s="38"/>
      <c r="N15" s="76">
        <f t="shared" si="6"/>
        <v>0</v>
      </c>
      <c r="O15" s="74">
        <f t="shared" si="7"/>
        <v>0</v>
      </c>
      <c r="P15" s="38">
        <f t="shared" si="8"/>
        <v>0</v>
      </c>
      <c r="Q15" s="76">
        <f t="shared" si="2"/>
        <v>0</v>
      </c>
    </row>
    <row r="16" spans="1:19" s="79" customFormat="1" ht="18.75">
      <c r="A16" s="77" t="s">
        <v>40</v>
      </c>
      <c r="B16" s="81" t="s">
        <v>41</v>
      </c>
      <c r="C16" s="41"/>
      <c r="D16" s="40"/>
      <c r="E16" s="38">
        <f t="shared" si="0"/>
        <v>0</v>
      </c>
      <c r="F16" s="40"/>
      <c r="G16" s="40"/>
      <c r="H16" s="38">
        <f t="shared" si="1"/>
        <v>0</v>
      </c>
      <c r="I16" s="37">
        <f t="shared" si="3"/>
        <v>0</v>
      </c>
      <c r="J16" s="37">
        <f t="shared" si="4"/>
        <v>0</v>
      </c>
      <c r="K16" s="37">
        <f t="shared" si="5"/>
        <v>0</v>
      </c>
      <c r="L16" s="38">
        <v>58.1</v>
      </c>
      <c r="M16" s="38"/>
      <c r="N16" s="76">
        <f t="shared" si="6"/>
        <v>58.1</v>
      </c>
      <c r="O16" s="74">
        <f t="shared" si="7"/>
        <v>61</v>
      </c>
      <c r="P16" s="38">
        <f t="shared" si="8"/>
        <v>0</v>
      </c>
      <c r="Q16" s="76">
        <f t="shared" si="2"/>
        <v>61</v>
      </c>
      <c r="S16" s="82"/>
    </row>
    <row r="17" spans="1:20" s="79" customFormat="1" ht="18.75">
      <c r="A17" s="83" t="s">
        <v>42</v>
      </c>
      <c r="B17" s="78" t="s">
        <v>43</v>
      </c>
      <c r="C17" s="41"/>
      <c r="D17" s="40"/>
      <c r="E17" s="38">
        <f t="shared" si="0"/>
        <v>0</v>
      </c>
      <c r="F17" s="40"/>
      <c r="G17" s="40"/>
      <c r="H17" s="38">
        <f t="shared" si="1"/>
        <v>0</v>
      </c>
      <c r="I17" s="37">
        <f t="shared" si="3"/>
        <v>0</v>
      </c>
      <c r="J17" s="37">
        <f t="shared" si="4"/>
        <v>0</v>
      </c>
      <c r="K17" s="37">
        <f t="shared" si="5"/>
        <v>0</v>
      </c>
      <c r="L17" s="38">
        <v>1097.9</v>
      </c>
      <c r="M17" s="38"/>
      <c r="N17" s="76">
        <f t="shared" si="6"/>
        <v>1097.9</v>
      </c>
      <c r="O17" s="74">
        <f t="shared" si="7"/>
        <v>1152.8</v>
      </c>
      <c r="P17" s="38">
        <f t="shared" si="8"/>
        <v>0</v>
      </c>
      <c r="Q17" s="76">
        <f t="shared" si="2"/>
        <v>1152.8</v>
      </c>
      <c r="R17" s="82"/>
      <c r="S17" s="82"/>
      <c r="T17" s="82"/>
    </row>
    <row r="18" spans="1:18" ht="18.75">
      <c r="A18" s="39"/>
      <c r="B18" s="40"/>
      <c r="C18" s="41"/>
      <c r="D18" s="40"/>
      <c r="E18" s="38">
        <f t="shared" si="0"/>
        <v>0</v>
      </c>
      <c r="F18" s="40"/>
      <c r="G18" s="40"/>
      <c r="H18" s="38">
        <f t="shared" si="1"/>
        <v>0</v>
      </c>
      <c r="I18" s="37">
        <f t="shared" si="3"/>
        <v>0</v>
      </c>
      <c r="J18" s="37">
        <f t="shared" si="4"/>
        <v>0</v>
      </c>
      <c r="K18" s="37">
        <f t="shared" si="5"/>
        <v>0</v>
      </c>
      <c r="L18" s="38"/>
      <c r="M18" s="38"/>
      <c r="N18" s="76"/>
      <c r="O18" s="74"/>
      <c r="P18" s="38"/>
      <c r="Q18" s="76"/>
      <c r="R18" s="8"/>
    </row>
    <row r="19" spans="1:18" ht="18.75">
      <c r="A19" s="39"/>
      <c r="B19" s="40"/>
      <c r="C19" s="41"/>
      <c r="D19" s="40"/>
      <c r="E19" s="38">
        <f t="shared" si="0"/>
        <v>0</v>
      </c>
      <c r="F19" s="40"/>
      <c r="G19" s="40"/>
      <c r="H19" s="38">
        <f t="shared" si="1"/>
        <v>0</v>
      </c>
      <c r="I19" s="37">
        <f t="shared" si="3"/>
        <v>0</v>
      </c>
      <c r="J19" s="37">
        <f t="shared" si="4"/>
        <v>0</v>
      </c>
      <c r="K19" s="37">
        <f t="shared" si="5"/>
        <v>0</v>
      </c>
      <c r="L19" s="38"/>
      <c r="M19" s="38"/>
      <c r="N19" s="76"/>
      <c r="O19" s="74"/>
      <c r="P19" s="38"/>
      <c r="Q19" s="76"/>
      <c r="R19" s="8"/>
    </row>
    <row r="20" spans="1:18" ht="18.75">
      <c r="A20" s="42"/>
      <c r="B20" s="40"/>
      <c r="C20" s="40"/>
      <c r="D20" s="40"/>
      <c r="E20" s="38">
        <f t="shared" si="0"/>
        <v>0</v>
      </c>
      <c r="F20" s="40"/>
      <c r="G20" s="40"/>
      <c r="H20" s="38">
        <f t="shared" si="1"/>
        <v>0</v>
      </c>
      <c r="I20" s="37">
        <f t="shared" si="3"/>
        <v>0</v>
      </c>
      <c r="J20" s="37">
        <f t="shared" si="4"/>
        <v>0</v>
      </c>
      <c r="K20" s="37">
        <f t="shared" si="5"/>
        <v>0</v>
      </c>
      <c r="L20" s="43"/>
      <c r="M20" s="43"/>
      <c r="N20" s="76"/>
      <c r="O20" s="74"/>
      <c r="P20" s="38"/>
      <c r="Q20" s="76"/>
      <c r="R20" s="8"/>
    </row>
    <row r="21" spans="1:18" s="4" customFormat="1" ht="18.75">
      <c r="A21" s="44"/>
      <c r="B21" s="45" t="s">
        <v>1</v>
      </c>
      <c r="C21" s="57">
        <f>SUM(C8:C19)</f>
        <v>93474.6</v>
      </c>
      <c r="D21" s="57">
        <f>SUM(D8:D19)</f>
        <v>1250.1</v>
      </c>
      <c r="E21" s="57">
        <f>+C21+D21</f>
        <v>94724.7</v>
      </c>
      <c r="F21" s="46">
        <f>SUM(F8:F19)</f>
        <v>3801.2</v>
      </c>
      <c r="G21" s="46">
        <f>SUM(G8:G19)</f>
        <v>0</v>
      </c>
      <c r="H21" s="46">
        <f>+F21+G21</f>
        <v>3801.2</v>
      </c>
      <c r="I21" s="37">
        <f t="shared" si="3"/>
        <v>97275.8</v>
      </c>
      <c r="J21" s="37">
        <f t="shared" si="4"/>
        <v>1250.1</v>
      </c>
      <c r="K21" s="37">
        <f t="shared" si="5"/>
        <v>98525.9</v>
      </c>
      <c r="L21" s="46">
        <f>SUM(L8:L19)</f>
        <v>149913.2</v>
      </c>
      <c r="M21" s="46">
        <f>SUM(M8:M19)</f>
        <v>1209.2</v>
      </c>
      <c r="N21" s="46">
        <f>+L21+M21</f>
        <v>151122.4</v>
      </c>
      <c r="O21" s="74">
        <f aca="true" t="shared" si="10" ref="O21:O26">L21*1.05</f>
        <v>157408.9</v>
      </c>
      <c r="P21" s="38">
        <f t="shared" si="8"/>
        <v>1269.7</v>
      </c>
      <c r="Q21" s="46">
        <f>+O21+P21</f>
        <v>158678.6</v>
      </c>
      <c r="R21" s="14"/>
    </row>
    <row r="22" spans="1:18" s="5" customFormat="1" ht="18.75">
      <c r="A22" s="84">
        <v>9000</v>
      </c>
      <c r="B22" s="45" t="s">
        <v>44</v>
      </c>
      <c r="C22" s="57">
        <f>SUM(C23:C25)</f>
        <v>4435.6</v>
      </c>
      <c r="D22" s="57">
        <f>SUM(D23:D25)</f>
        <v>0</v>
      </c>
      <c r="E22" s="57">
        <f>SUM(E23:E25)</f>
        <v>4435.6</v>
      </c>
      <c r="F22" s="45"/>
      <c r="G22" s="45"/>
      <c r="H22" s="46">
        <f>SUM(H23:H25)</f>
        <v>0</v>
      </c>
      <c r="I22" s="37">
        <f t="shared" si="3"/>
        <v>4435.6</v>
      </c>
      <c r="J22" s="37">
        <f t="shared" si="4"/>
        <v>0</v>
      </c>
      <c r="K22" s="37">
        <f t="shared" si="5"/>
        <v>4435.6</v>
      </c>
      <c r="L22" s="46">
        <v>21120.7</v>
      </c>
      <c r="M22" s="46"/>
      <c r="N22" s="76">
        <f>M22+L22</f>
        <v>21120.7</v>
      </c>
      <c r="O22" s="74">
        <f t="shared" si="10"/>
        <v>22176.7</v>
      </c>
      <c r="P22" s="38">
        <f t="shared" si="8"/>
        <v>0</v>
      </c>
      <c r="Q22" s="76">
        <f>P22+O22</f>
        <v>22176.7</v>
      </c>
      <c r="R22" s="7"/>
    </row>
    <row r="23" spans="1:18" ht="18.75" hidden="1">
      <c r="A23" s="39"/>
      <c r="B23" s="47" t="s">
        <v>16</v>
      </c>
      <c r="C23" s="58"/>
      <c r="D23" s="58"/>
      <c r="E23" s="54">
        <f>C23+D23</f>
        <v>0</v>
      </c>
      <c r="F23" s="47"/>
      <c r="G23" s="47"/>
      <c r="H23" s="38">
        <f>G23+F23</f>
        <v>0</v>
      </c>
      <c r="I23" s="37">
        <f t="shared" si="3"/>
        <v>0</v>
      </c>
      <c r="J23" s="37">
        <f t="shared" si="4"/>
        <v>0</v>
      </c>
      <c r="K23" s="37">
        <f t="shared" si="5"/>
        <v>0</v>
      </c>
      <c r="L23" s="38">
        <f>I23*1.112</f>
        <v>0</v>
      </c>
      <c r="M23" s="38">
        <f>J23*1.112</f>
        <v>0</v>
      </c>
      <c r="N23" s="38">
        <f>M23+L23</f>
        <v>0</v>
      </c>
      <c r="O23" s="74">
        <f t="shared" si="10"/>
        <v>0</v>
      </c>
      <c r="P23" s="38">
        <f t="shared" si="8"/>
        <v>0</v>
      </c>
      <c r="Q23" s="38">
        <f>P23+O23</f>
        <v>0</v>
      </c>
      <c r="R23" s="8"/>
    </row>
    <row r="24" spans="1:19" ht="18.75" hidden="1">
      <c r="A24" s="39"/>
      <c r="B24" s="48" t="s">
        <v>17</v>
      </c>
      <c r="C24" s="55"/>
      <c r="D24" s="55"/>
      <c r="E24" s="54">
        <f>C24+D24</f>
        <v>0</v>
      </c>
      <c r="F24" s="48"/>
      <c r="G24" s="48"/>
      <c r="H24" s="38">
        <f>G24+F24</f>
        <v>0</v>
      </c>
      <c r="I24" s="37">
        <f t="shared" si="3"/>
        <v>0</v>
      </c>
      <c r="J24" s="37">
        <f t="shared" si="4"/>
        <v>0</v>
      </c>
      <c r="K24" s="37">
        <f t="shared" si="5"/>
        <v>0</v>
      </c>
      <c r="L24" s="38">
        <f>I24*1.112</f>
        <v>0</v>
      </c>
      <c r="M24" s="38">
        <f>J24*1.112</f>
        <v>0</v>
      </c>
      <c r="N24" s="38">
        <f>M24+L24</f>
        <v>0</v>
      </c>
      <c r="O24" s="74">
        <f t="shared" si="10"/>
        <v>0</v>
      </c>
      <c r="P24" s="38">
        <f t="shared" si="8"/>
        <v>0</v>
      </c>
      <c r="Q24" s="38">
        <f>P24+O24</f>
        <v>0</v>
      </c>
      <c r="R24" s="15"/>
      <c r="S24" s="3"/>
    </row>
    <row r="25" spans="1:18" ht="21.75" customHeight="1">
      <c r="A25" s="39"/>
      <c r="B25" s="48"/>
      <c r="C25" s="55">
        <v>4435.6</v>
      </c>
      <c r="D25" s="55"/>
      <c r="E25" s="54">
        <f>C25+D25</f>
        <v>4435.6</v>
      </c>
      <c r="F25" s="48"/>
      <c r="G25" s="48"/>
      <c r="H25" s="38">
        <f>G25+F25</f>
        <v>0</v>
      </c>
      <c r="I25" s="37">
        <f t="shared" si="3"/>
        <v>4435.6</v>
      </c>
      <c r="J25" s="37">
        <f t="shared" si="4"/>
        <v>0</v>
      </c>
      <c r="K25" s="37">
        <f t="shared" si="5"/>
        <v>4435.6</v>
      </c>
      <c r="L25" s="38"/>
      <c r="M25" s="38"/>
      <c r="N25" s="38"/>
      <c r="O25" s="74"/>
      <c r="P25" s="38"/>
      <c r="Q25" s="38"/>
      <c r="R25" s="8"/>
    </row>
    <row r="26" spans="1:18" s="5" customFormat="1" ht="19.5">
      <c r="A26" s="44"/>
      <c r="B26" s="49" t="s">
        <v>18</v>
      </c>
      <c r="C26" s="57">
        <f aca="true" t="shared" si="11" ref="C26:N26">+C21+C22</f>
        <v>97910.2</v>
      </c>
      <c r="D26" s="57">
        <f t="shared" si="11"/>
        <v>1250.1</v>
      </c>
      <c r="E26" s="57">
        <f>+E21+E22</f>
        <v>99160.3</v>
      </c>
      <c r="F26" s="46">
        <f t="shared" si="11"/>
        <v>3801.2</v>
      </c>
      <c r="G26" s="46">
        <f t="shared" si="11"/>
        <v>0</v>
      </c>
      <c r="H26" s="46">
        <f t="shared" si="11"/>
        <v>3801.2</v>
      </c>
      <c r="I26" s="37">
        <f t="shared" si="3"/>
        <v>101711.4</v>
      </c>
      <c r="J26" s="37">
        <f t="shared" si="4"/>
        <v>1250.1</v>
      </c>
      <c r="K26" s="37">
        <f t="shared" si="5"/>
        <v>102961.5</v>
      </c>
      <c r="L26" s="46">
        <f t="shared" si="11"/>
        <v>171033.9</v>
      </c>
      <c r="M26" s="46">
        <f t="shared" si="11"/>
        <v>1209.2</v>
      </c>
      <c r="N26" s="46">
        <f t="shared" si="11"/>
        <v>172243.1</v>
      </c>
      <c r="O26" s="75">
        <f t="shared" si="10"/>
        <v>179585.6</v>
      </c>
      <c r="P26" s="76">
        <f t="shared" si="8"/>
        <v>1269.7</v>
      </c>
      <c r="Q26" s="46">
        <f>+Q21+Q22</f>
        <v>180855.3</v>
      </c>
      <c r="R26" s="7"/>
    </row>
    <row r="27" spans="1:18" s="5" customFormat="1" ht="19.5">
      <c r="A27" s="68"/>
      <c r="B27" s="69"/>
      <c r="C27" s="70"/>
      <c r="D27" s="70"/>
      <c r="E27" s="70"/>
      <c r="F27" s="71"/>
      <c r="G27" s="71"/>
      <c r="H27" s="71"/>
      <c r="I27" s="72"/>
      <c r="J27" s="72"/>
      <c r="K27" s="72"/>
      <c r="L27" s="71"/>
      <c r="M27" s="71"/>
      <c r="N27" s="71"/>
      <c r="O27" s="64"/>
      <c r="P27" s="64"/>
      <c r="Q27" s="71"/>
      <c r="R27" s="7"/>
    </row>
    <row r="28" spans="1:18" s="5" customFormat="1" ht="19.5">
      <c r="A28" s="68"/>
      <c r="B28" s="69"/>
      <c r="C28" s="70"/>
      <c r="D28" s="70"/>
      <c r="E28" s="70"/>
      <c r="F28" s="71"/>
      <c r="G28" s="71"/>
      <c r="H28" s="71"/>
      <c r="I28" s="72"/>
      <c r="J28" s="72"/>
      <c r="K28" s="72"/>
      <c r="L28" s="71"/>
      <c r="M28" s="71"/>
      <c r="N28" s="71"/>
      <c r="O28" s="64"/>
      <c r="P28" s="64"/>
      <c r="Q28" s="71"/>
      <c r="R28" s="7"/>
    </row>
    <row r="29" spans="1:18" s="5" customFormat="1" ht="10.5" customHeight="1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1"/>
      <c r="M29" s="11"/>
      <c r="N29" s="11"/>
      <c r="O29" s="12"/>
      <c r="P29" s="12"/>
      <c r="Q29" s="12"/>
      <c r="R29" s="7"/>
    </row>
    <row r="30" spans="1:18" s="5" customFormat="1" ht="24" customHeight="1">
      <c r="A30" s="136" t="s">
        <v>20</v>
      </c>
      <c r="B30" s="136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137" t="s">
        <v>28</v>
      </c>
      <c r="Q30" s="137"/>
      <c r="R30" s="7"/>
    </row>
    <row r="31" spans="1:18" s="5" customFormat="1" ht="30.75" customHeight="1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1"/>
      <c r="M31" s="11"/>
      <c r="N31" s="11"/>
      <c r="O31" s="134"/>
      <c r="P31" s="134"/>
      <c r="Q31" s="134"/>
      <c r="R31" s="7"/>
    </row>
    <row r="32" spans="1:17" ht="18.75">
      <c r="A32" s="27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135"/>
      <c r="P32" s="135"/>
      <c r="Q32" s="135"/>
    </row>
    <row r="33" spans="1:18" ht="34.5" customHeight="1">
      <c r="A33" s="27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9"/>
      <c r="N33" s="28"/>
      <c r="O33" s="117"/>
      <c r="P33" s="117"/>
      <c r="Q33" s="117"/>
      <c r="R33" s="28"/>
    </row>
    <row r="34" spans="1:19" ht="19.5">
      <c r="A34" s="138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35"/>
    </row>
    <row r="35" spans="1:18" ht="18.75">
      <c r="A35" s="139"/>
      <c r="B35" s="129"/>
      <c r="C35" s="60"/>
      <c r="D35" s="60"/>
      <c r="E35" s="60"/>
      <c r="F35" s="60"/>
      <c r="G35" s="60"/>
      <c r="H35" s="60"/>
      <c r="I35" s="50"/>
      <c r="J35" s="50"/>
      <c r="K35" s="50"/>
      <c r="L35" s="129"/>
      <c r="M35" s="129"/>
      <c r="N35" s="129"/>
      <c r="O35" s="129"/>
      <c r="P35" s="129"/>
      <c r="Q35" s="129"/>
      <c r="R35" s="28"/>
    </row>
    <row r="36" spans="1:18" ht="18.75">
      <c r="A36" s="139"/>
      <c r="B36" s="129"/>
      <c r="C36" s="60"/>
      <c r="D36" s="60"/>
      <c r="E36" s="60"/>
      <c r="F36" s="60"/>
      <c r="G36" s="60"/>
      <c r="H36" s="60"/>
      <c r="I36" s="50"/>
      <c r="J36" s="50"/>
      <c r="K36" s="50"/>
      <c r="L36" s="59"/>
      <c r="M36" s="59"/>
      <c r="N36" s="59"/>
      <c r="O36" s="59"/>
      <c r="P36" s="59"/>
      <c r="Q36" s="59"/>
      <c r="R36" s="28"/>
    </row>
    <row r="37" spans="1:18" ht="18.75">
      <c r="A37" s="66"/>
      <c r="B37" s="61"/>
      <c r="C37" s="60"/>
      <c r="D37" s="60"/>
      <c r="E37" s="60"/>
      <c r="F37" s="60"/>
      <c r="G37" s="60"/>
      <c r="H37" s="60"/>
      <c r="I37" s="51"/>
      <c r="J37" s="51"/>
      <c r="K37" s="51"/>
      <c r="L37" s="59"/>
      <c r="M37" s="59"/>
      <c r="N37" s="59"/>
      <c r="O37" s="59"/>
      <c r="P37" s="59"/>
      <c r="Q37" s="59"/>
      <c r="R37" s="28"/>
    </row>
    <row r="38" spans="1:18" ht="18.75">
      <c r="A38" s="67"/>
      <c r="B38" s="62"/>
      <c r="C38" s="60"/>
      <c r="D38" s="60"/>
      <c r="E38" s="60"/>
      <c r="F38" s="60"/>
      <c r="G38" s="60"/>
      <c r="H38" s="60"/>
      <c r="I38" s="60"/>
      <c r="J38" s="60"/>
      <c r="K38" s="60"/>
      <c r="L38" s="63"/>
      <c r="M38" s="63"/>
      <c r="N38" s="64"/>
      <c r="O38" s="63"/>
      <c r="P38" s="63"/>
      <c r="Q38" s="65"/>
      <c r="R38" s="28"/>
    </row>
    <row r="39" spans="12:17" ht="12.75">
      <c r="L39" s="24"/>
      <c r="N39" s="25"/>
      <c r="Q39" s="25"/>
    </row>
    <row r="40" spans="1:17" ht="14.25">
      <c r="A40" s="140"/>
      <c r="B40" s="140"/>
      <c r="C40" s="140"/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</row>
    <row r="41" spans="1:18" ht="15.75" hidden="1">
      <c r="A41" s="17"/>
      <c r="B41" s="18" t="s">
        <v>9</v>
      </c>
      <c r="C41" s="18"/>
      <c r="D41" s="18"/>
      <c r="E41" s="18"/>
      <c r="F41" s="18"/>
      <c r="G41" s="18"/>
      <c r="H41" s="18"/>
      <c r="I41" s="18"/>
      <c r="J41" s="18"/>
      <c r="K41" s="18"/>
      <c r="L41" s="19"/>
      <c r="M41" s="19"/>
      <c r="N41" s="19"/>
      <c r="O41" s="17"/>
      <c r="P41" s="17"/>
      <c r="Q41" s="17"/>
      <c r="R41" s="17"/>
    </row>
    <row r="42" spans="1:18" ht="12.75" hidden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</row>
    <row r="43" spans="1:18" ht="12.75" customHeight="1" hidden="1">
      <c r="A43" s="130" t="s">
        <v>10</v>
      </c>
      <c r="B43" s="130" t="s">
        <v>11</v>
      </c>
      <c r="C43" s="26"/>
      <c r="D43" s="26"/>
      <c r="E43" s="26"/>
      <c r="F43" s="26"/>
      <c r="G43" s="26"/>
      <c r="H43" s="26"/>
      <c r="I43" s="26"/>
      <c r="J43" s="26"/>
      <c r="K43" s="26"/>
      <c r="L43" s="130"/>
      <c r="M43" s="130"/>
      <c r="N43" s="130"/>
      <c r="O43" s="132"/>
      <c r="P43" s="133"/>
      <c r="Q43" s="132" t="s">
        <v>12</v>
      </c>
      <c r="R43" s="133"/>
    </row>
    <row r="44" spans="1:18" ht="25.5" customHeight="1" hidden="1">
      <c r="A44" s="131"/>
      <c r="B44" s="131"/>
      <c r="C44" s="20"/>
      <c r="D44" s="20"/>
      <c r="E44" s="20"/>
      <c r="F44" s="20"/>
      <c r="G44" s="20"/>
      <c r="H44" s="20"/>
      <c r="I44" s="20"/>
      <c r="J44" s="20"/>
      <c r="K44" s="20"/>
      <c r="L44" s="131"/>
      <c r="M44" s="131"/>
      <c r="N44" s="131"/>
      <c r="O44" s="20"/>
      <c r="P44" s="20"/>
      <c r="Q44" s="21" t="s">
        <v>13</v>
      </c>
      <c r="R44" s="21" t="s">
        <v>14</v>
      </c>
    </row>
    <row r="45" spans="1:18" ht="12.75" hidden="1">
      <c r="A45" s="21">
        <v>1</v>
      </c>
      <c r="B45" s="21">
        <v>2</v>
      </c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>
        <v>8</v>
      </c>
      <c r="R45" s="21">
        <v>9</v>
      </c>
    </row>
    <row r="46" spans="1:18" ht="12.75" hidden="1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2"/>
      <c r="M46" s="22"/>
      <c r="N46" s="22"/>
      <c r="O46" s="21"/>
      <c r="P46" s="21"/>
      <c r="Q46" s="21"/>
      <c r="R46" s="21"/>
    </row>
    <row r="47" spans="1:18" ht="12.75" hidden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2"/>
      <c r="M47" s="22"/>
      <c r="N47" s="22"/>
      <c r="O47" s="21"/>
      <c r="P47" s="21"/>
      <c r="Q47" s="21"/>
      <c r="R47" s="21"/>
    </row>
    <row r="48" spans="1:18" ht="12.75" hidden="1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3"/>
      <c r="M48" s="23"/>
      <c r="N48" s="23"/>
      <c r="O48" s="21"/>
      <c r="P48" s="21"/>
      <c r="Q48" s="21"/>
      <c r="R48" s="21"/>
    </row>
    <row r="49" spans="2:17" ht="15.75"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1"/>
      <c r="M49" s="31"/>
      <c r="N49" s="31"/>
      <c r="O49" s="31"/>
      <c r="P49" s="31"/>
      <c r="Q49" s="31"/>
    </row>
    <row r="50" spans="2:17" ht="15.75">
      <c r="B50" s="30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1"/>
      <c r="O50" s="32"/>
      <c r="P50" s="32"/>
      <c r="Q50" s="31"/>
    </row>
    <row r="51" spans="2:17" ht="14.25">
      <c r="B51" s="33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1"/>
      <c r="O51" s="32"/>
      <c r="P51" s="32"/>
      <c r="Q51" s="31"/>
    </row>
    <row r="52" spans="2:17" ht="12.75">
      <c r="B52" s="33"/>
      <c r="C52" s="32"/>
      <c r="D52" s="32"/>
      <c r="E52" s="32"/>
      <c r="F52" s="32"/>
      <c r="G52" s="32"/>
      <c r="H52" s="32"/>
      <c r="I52" s="32"/>
      <c r="J52" s="32"/>
      <c r="K52" s="32"/>
      <c r="L52" s="34"/>
      <c r="M52" s="34"/>
      <c r="N52" s="34"/>
      <c r="O52" s="34"/>
      <c r="P52" s="34"/>
      <c r="Q52" s="34"/>
    </row>
  </sheetData>
  <sheetProtection/>
  <mergeCells count="31">
    <mergeCell ref="A40:Q40"/>
    <mergeCell ref="M43:M44"/>
    <mergeCell ref="A30:B30"/>
    <mergeCell ref="P30:Q30"/>
    <mergeCell ref="L35:N35"/>
    <mergeCell ref="A34:R34"/>
    <mergeCell ref="B43:B44"/>
    <mergeCell ref="A43:A44"/>
    <mergeCell ref="L43:L44"/>
    <mergeCell ref="A35:A36"/>
    <mergeCell ref="B35:B36"/>
    <mergeCell ref="A6:A7"/>
    <mergeCell ref="O35:Q35"/>
    <mergeCell ref="I6:K6"/>
    <mergeCell ref="AD12:AF12"/>
    <mergeCell ref="AD13:AF13"/>
    <mergeCell ref="N43:N44"/>
    <mergeCell ref="O43:P43"/>
    <mergeCell ref="Q43:R43"/>
    <mergeCell ref="O31:Q31"/>
    <mergeCell ref="O32:Q32"/>
    <mergeCell ref="O6:Q6"/>
    <mergeCell ref="O33:Q33"/>
    <mergeCell ref="O1:Q1"/>
    <mergeCell ref="O2:Q2"/>
    <mergeCell ref="A3:Q3"/>
    <mergeCell ref="P4:Q4"/>
    <mergeCell ref="B6:B7"/>
    <mergeCell ref="L6:N6"/>
    <mergeCell ref="C6:E6"/>
    <mergeCell ref="F6:H6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"/>
  <sheetViews>
    <sheetView zoomScalePageLayoutView="0" workbookViewId="0" topLeftCell="A4">
      <selection activeCell="I4" sqref="I4"/>
    </sheetView>
  </sheetViews>
  <sheetFormatPr defaultColWidth="9.00390625" defaultRowHeight="12.75"/>
  <cols>
    <col min="1" max="1" width="5.625" style="1" customWidth="1"/>
    <col min="2" max="2" width="79.00390625" style="87" customWidth="1"/>
    <col min="3" max="3" width="42.125" style="87" customWidth="1"/>
    <col min="4" max="4" width="19.125" style="2" customWidth="1"/>
    <col min="5" max="5" width="17.375" style="2" customWidth="1"/>
    <col min="6" max="6" width="16.875" style="2" customWidth="1"/>
    <col min="7" max="7" width="16.50390625" style="2" customWidth="1"/>
  </cols>
  <sheetData>
    <row r="1" spans="1:7" ht="15.75">
      <c r="A1" s="13"/>
      <c r="B1" s="86"/>
      <c r="C1" s="86"/>
      <c r="D1" s="8"/>
      <c r="E1" s="145" t="s">
        <v>62</v>
      </c>
      <c r="F1" s="145"/>
      <c r="G1" s="145"/>
    </row>
    <row r="2" spans="1:7" ht="42.75" customHeight="1">
      <c r="A2" s="13"/>
      <c r="B2" s="86"/>
      <c r="C2" s="86"/>
      <c r="D2" s="8"/>
      <c r="E2" s="146" t="s">
        <v>63</v>
      </c>
      <c r="F2" s="146"/>
      <c r="G2" s="146"/>
    </row>
    <row r="3" spans="1:7" ht="15.75">
      <c r="A3" s="13"/>
      <c r="B3" s="86"/>
      <c r="C3" s="86"/>
      <c r="D3" s="8"/>
      <c r="E3" s="93"/>
      <c r="F3" s="93"/>
      <c r="G3" s="93"/>
    </row>
    <row r="4" spans="1:7" s="94" customFormat="1" ht="20.25" customHeight="1">
      <c r="A4" s="13"/>
      <c r="B4" s="147" t="s">
        <v>45</v>
      </c>
      <c r="C4" s="147"/>
      <c r="D4" s="147"/>
      <c r="E4" s="147"/>
      <c r="F4" s="147"/>
      <c r="G4" s="147"/>
    </row>
    <row r="5" spans="1:7" s="94" customFormat="1" ht="12.75">
      <c r="A5" s="2"/>
      <c r="B5" s="87"/>
      <c r="C5" s="87"/>
      <c r="D5" s="2"/>
      <c r="E5" s="2"/>
      <c r="F5" s="2"/>
      <c r="G5" s="2"/>
    </row>
    <row r="6" spans="1:7" s="94" customFormat="1" ht="18.75">
      <c r="A6" s="2"/>
      <c r="B6" s="95"/>
      <c r="C6" s="95"/>
      <c r="D6" s="79"/>
      <c r="E6" s="79"/>
      <c r="F6" s="79"/>
      <c r="G6" s="96" t="s">
        <v>46</v>
      </c>
    </row>
    <row r="7" spans="1:7" s="94" customFormat="1" ht="18.75">
      <c r="A7" s="141" t="s">
        <v>10</v>
      </c>
      <c r="B7" s="122" t="s">
        <v>47</v>
      </c>
      <c r="C7" s="122" t="s">
        <v>48</v>
      </c>
      <c r="D7" s="114" t="s">
        <v>49</v>
      </c>
      <c r="E7" s="116"/>
      <c r="F7" s="114" t="s">
        <v>50</v>
      </c>
      <c r="G7" s="116"/>
    </row>
    <row r="8" spans="1:7" s="94" customFormat="1" ht="37.5">
      <c r="A8" s="142"/>
      <c r="B8" s="123"/>
      <c r="C8" s="123"/>
      <c r="D8" s="36" t="s">
        <v>13</v>
      </c>
      <c r="E8" s="36" t="s">
        <v>14</v>
      </c>
      <c r="F8" s="36" t="s">
        <v>13</v>
      </c>
      <c r="G8" s="36" t="s">
        <v>14</v>
      </c>
    </row>
    <row r="9" spans="1:7" s="94" customFormat="1" ht="18.75">
      <c r="A9" s="88">
        <v>1</v>
      </c>
      <c r="B9" s="36">
        <v>2</v>
      </c>
      <c r="C9" s="36">
        <v>3</v>
      </c>
      <c r="D9" s="36">
        <v>6</v>
      </c>
      <c r="E9" s="36">
        <v>7</v>
      </c>
      <c r="F9" s="36">
        <v>6</v>
      </c>
      <c r="G9" s="36">
        <v>7</v>
      </c>
    </row>
    <row r="10" spans="1:7" s="103" customFormat="1" ht="30" customHeight="1">
      <c r="A10" s="100">
        <v>1</v>
      </c>
      <c r="B10" s="101" t="s">
        <v>52</v>
      </c>
      <c r="C10" s="101" t="s">
        <v>53</v>
      </c>
      <c r="D10" s="110">
        <v>27.98</v>
      </c>
      <c r="E10" s="111"/>
      <c r="F10" s="111">
        <v>29.4</v>
      </c>
      <c r="G10" s="102"/>
    </row>
    <row r="11" spans="1:7" s="103" customFormat="1" ht="30" customHeight="1">
      <c r="A11" s="100">
        <v>2</v>
      </c>
      <c r="B11" s="104" t="s">
        <v>54</v>
      </c>
      <c r="C11" s="105" t="s">
        <v>55</v>
      </c>
      <c r="D11" s="111">
        <v>47.9</v>
      </c>
      <c r="E11" s="111"/>
      <c r="F11" s="111">
        <v>50.3</v>
      </c>
      <c r="G11" s="102"/>
    </row>
    <row r="12" spans="1:7" s="103" customFormat="1" ht="47.25">
      <c r="A12" s="100">
        <v>3</v>
      </c>
      <c r="B12" s="106" t="s">
        <v>56</v>
      </c>
      <c r="C12" s="101" t="s">
        <v>53</v>
      </c>
      <c r="D12" s="111">
        <v>1584</v>
      </c>
      <c r="E12" s="111"/>
      <c r="F12" s="111">
        <v>1663.2</v>
      </c>
      <c r="G12" s="102"/>
    </row>
    <row r="13" spans="1:7" s="103" customFormat="1" ht="47.25">
      <c r="A13" s="100">
        <v>4</v>
      </c>
      <c r="B13" s="106" t="s">
        <v>57</v>
      </c>
      <c r="C13" s="106" t="s">
        <v>58</v>
      </c>
      <c r="D13" s="111">
        <v>58.1</v>
      </c>
      <c r="E13" s="111"/>
      <c r="F13" s="111">
        <v>61</v>
      </c>
      <c r="G13" s="102"/>
    </row>
    <row r="14" spans="1:7" s="103" customFormat="1" ht="42.75" customHeight="1">
      <c r="A14" s="100">
        <v>5</v>
      </c>
      <c r="B14" s="107" t="s">
        <v>59</v>
      </c>
      <c r="C14" s="108" t="s">
        <v>60</v>
      </c>
      <c r="D14" s="111">
        <v>577.2</v>
      </c>
      <c r="E14" s="111"/>
      <c r="F14" s="111">
        <v>606.1</v>
      </c>
      <c r="G14" s="102"/>
    </row>
    <row r="15" spans="1:7" s="103" customFormat="1" ht="47.25">
      <c r="A15" s="100">
        <v>6</v>
      </c>
      <c r="B15" s="109" t="s">
        <v>61</v>
      </c>
      <c r="C15" s="109" t="s">
        <v>53</v>
      </c>
      <c r="D15" s="111">
        <v>894.4</v>
      </c>
      <c r="E15" s="111"/>
      <c r="F15" s="111">
        <v>939.1</v>
      </c>
      <c r="G15" s="102"/>
    </row>
    <row r="16" spans="1:7" s="94" customFormat="1" ht="18.75">
      <c r="A16" s="89"/>
      <c r="B16" s="98"/>
      <c r="C16" s="99"/>
      <c r="D16" s="112"/>
      <c r="E16" s="112"/>
      <c r="F16" s="112"/>
      <c r="G16" s="97"/>
    </row>
    <row r="17" spans="1:7" ht="18">
      <c r="A17" s="89"/>
      <c r="B17" s="90" t="s">
        <v>51</v>
      </c>
      <c r="C17" s="91"/>
      <c r="D17" s="113">
        <f>SUM(D10:D16)</f>
        <v>3189.6</v>
      </c>
      <c r="E17" s="113">
        <f>SUM(E10:E16)</f>
        <v>0</v>
      </c>
      <c r="F17" s="113">
        <f>SUM(F10:F16)</f>
        <v>3349.1</v>
      </c>
      <c r="G17" s="92">
        <f>SUM(G10:G16)</f>
        <v>0</v>
      </c>
    </row>
    <row r="20" spans="2:18" ht="22.5" customHeight="1">
      <c r="B20" s="143" t="s">
        <v>20</v>
      </c>
      <c r="C20" s="143"/>
      <c r="D20" s="144" t="s">
        <v>28</v>
      </c>
      <c r="E20" s="144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137"/>
      <c r="R20" s="137"/>
    </row>
  </sheetData>
  <sheetProtection/>
  <mergeCells count="11">
    <mergeCell ref="Q20:R20"/>
    <mergeCell ref="D20:E20"/>
    <mergeCell ref="E1:G1"/>
    <mergeCell ref="E2:G2"/>
    <mergeCell ref="B4:G4"/>
    <mergeCell ref="A7:A8"/>
    <mergeCell ref="B7:B8"/>
    <mergeCell ref="C7:C8"/>
    <mergeCell ref="D7:E7"/>
    <mergeCell ref="F7:G7"/>
    <mergeCell ref="B20:C20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Сумы, ОФУ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Иванникова С.Г.</dc:creator>
  <cp:keywords/>
  <dc:description/>
  <cp:lastModifiedBy>RePack by Diakov</cp:lastModifiedBy>
  <cp:lastPrinted>2018-12-27T12:47:46Z</cp:lastPrinted>
  <dcterms:created xsi:type="dcterms:W3CDTF">2000-03-20T13:04:02Z</dcterms:created>
  <dcterms:modified xsi:type="dcterms:W3CDTF">2018-12-27T12:48:06Z</dcterms:modified>
  <cp:category/>
  <cp:version/>
  <cp:contentType/>
  <cp:contentStatus/>
</cp:coreProperties>
</file>